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6605" windowHeight="9375"/>
  </bookViews>
  <sheets>
    <sheet name="2008 Calculator" sheetId="1" r:id="rId1"/>
    <sheet name="VER 2008 Pension" sheetId="2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N32" i="1" l="1"/>
  <c r="H32" i="1" l="1"/>
  <c r="AW17" i="2" l="1"/>
  <c r="AY17" i="2" s="1"/>
  <c r="E19" i="2" s="1"/>
  <c r="H14" i="2"/>
  <c r="H22" i="2" l="1"/>
  <c r="E20" i="2"/>
  <c r="H24" i="2" l="1"/>
  <c r="M16" i="2"/>
</calcChain>
</file>

<file path=xl/sharedStrings.xml><?xml version="1.0" encoding="utf-8"?>
<sst xmlns="http://schemas.openxmlformats.org/spreadsheetml/2006/main" count="49" uniqueCount="49">
  <si>
    <t xml:space="preserve">This calculator is only valid for calculating pensions for members who have paid pension contributions </t>
  </si>
  <si>
    <t xml:space="preserve">When you calculate your benefits using this calculator you may wish to use the Pension Commutation calculator </t>
  </si>
  <si>
    <t>Use of the calculator.</t>
  </si>
  <si>
    <t xml:space="preserve">These details are estimated and should not be taken as a guarantee of future benefits. </t>
  </si>
  <si>
    <t xml:space="preserve">The calculator also displays your estimated HSC Pension Lifetime Allowance (LTA) percentage used. </t>
  </si>
  <si>
    <t>If this exceeds 100% you may be liable for tax charges.</t>
  </si>
  <si>
    <t xml:space="preserve"> Please see </t>
  </si>
  <si>
    <t>www.hmrc.gov.uk</t>
  </si>
  <si>
    <t>for more information.</t>
  </si>
  <si>
    <t>Please complete your details in the yellow boxes. All of the other values are calculated automatically.</t>
  </si>
  <si>
    <t>Please note: these figures are for illustrative purposes only and should not be taken as a guarantee of what you will receive on retirement</t>
  </si>
  <si>
    <t>Instructions</t>
  </si>
  <si>
    <t>years</t>
  </si>
  <si>
    <t>days</t>
  </si>
  <si>
    <t>Enter your service as years and days at your retirement date.</t>
  </si>
  <si>
    <t>Enter the Total Pensionable Pay figure</t>
  </si>
  <si>
    <t>Results</t>
  </si>
  <si>
    <t>Estimated Gross Annual pension</t>
  </si>
  <si>
    <t>LTA % Used for Pension &amp; Lump Sum</t>
  </si>
  <si>
    <t xml:space="preserve">If you intend to retire before your Normal Pension Age you may wish to use the 1995 VER Calculator available on the tab </t>
  </si>
  <si>
    <t>below to establish the estimated value of your benefits at your proposed retirement date.</t>
  </si>
  <si>
    <t>Pension Calculator - HSC Superannuation Scheme2008 Section</t>
  </si>
  <si>
    <t>in an officer capacity to the 2008 section of the scheme</t>
  </si>
  <si>
    <t>to establish the value of your benefits should you wish to commute a proportion of your pension for a  lump sum.</t>
  </si>
  <si>
    <t xml:space="preserve">You can also use theVER tab at the bottom of the screen to view the potential reduction to your benefits should </t>
  </si>
  <si>
    <t xml:space="preserve">This calculator will estimate the standard pension payable at retirement. </t>
  </si>
  <si>
    <t>2008 Scheme Calculator</t>
  </si>
  <si>
    <t>you retire before your normal retirement age of 65.</t>
  </si>
  <si>
    <t>2008 Section Voluntary Eraly Retirement (VER) Pension Calculator</t>
  </si>
  <si>
    <t>Reduction Factor Pension</t>
  </si>
  <si>
    <t>You can use this calculator to forecast the value of your pension benefits should you intend to retire before</t>
  </si>
  <si>
    <t>your normal retirement age of 65. The Eraliest you claim a VER Pension is age 55</t>
  </si>
  <si>
    <t>Before using this calculator you will need to establish the value of your pension by using the 2008 Pension Section Calculator</t>
  </si>
  <si>
    <t xml:space="preserve">     Step 1. When you know the current value of your 2008 section pension enter the annual monetary amount in the yellow box.</t>
  </si>
  <si>
    <t xml:space="preserve">     Step 1. Enter the age you intend to retire in years and months in the blue boxes</t>
  </si>
  <si>
    <t>The calculator will then display the relevant reduction factor and percentage reduction used to calculate your VER Pension</t>
  </si>
  <si>
    <t>Please Note these figures are for Illustrative purposes and should not be used as a guarantee to what your actual pension benefits will be on retirement</t>
  </si>
  <si>
    <t xml:space="preserve">Enter Your Pension Amount </t>
  </si>
  <si>
    <t>Months Decimal</t>
  </si>
  <si>
    <t>Age Decimal</t>
  </si>
  <si>
    <t xml:space="preserve">Enter the age you intend to retire in years &amp; months </t>
  </si>
  <si>
    <t>Pension</t>
  </si>
  <si>
    <t>Reduction Factor Used</t>
  </si>
  <si>
    <t>Percentage Reduction</t>
  </si>
  <si>
    <t>Annual VER Pension Payable</t>
  </si>
  <si>
    <t>Monthly VER Pension Payable</t>
  </si>
  <si>
    <t>LTA Used</t>
  </si>
  <si>
    <t>Years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</si>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</sst>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20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5" fillId="2" borderId="0" xfId="0" applyFon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2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2" fontId="0" fillId="2" borderId="0" xfId="0" applyNumberFormat="1" applyFill="1" applyProtection="1">
      <protection hidden="1"/>
    </xf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10" fontId="1" fillId="2" borderId="0" xfId="0" applyNumberFormat="1" applyFont="1" applyFill="1" applyProtection="1">
      <protection hidden="1"/>
    </xf>
    <xf numFmtId="10" fontId="0" fillId="2" borderId="0" xfId="0" applyNumberFormat="1" applyFill="1" applyProtection="1">
      <protection hidden="1"/>
    </xf>
    <xf numFmtId="164" fontId="1" fillId="2" borderId="0" xfId="0" applyNumberFormat="1" applyFont="1" applyFill="1" applyProtection="1">
      <protection hidden="1"/>
    </xf>
    <xf numFmtId="164" fontId="1" fillId="2" borderId="0" xfId="0" applyNumberFormat="1" applyFont="1" applyFill="1" applyAlignment="1" applyProtection="1">
      <protection hidden="1"/>
    </xf>
    <xf numFmtId="0" fontId="1" fillId="4" borderId="0" xfId="0" applyFont="1" applyFill="1" applyProtection="1">
      <protection locked="0" hidden="1"/>
    </xf>
    <xf numFmtId="0" fontId="3" fillId="3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164" fontId="1" fillId="5" borderId="0" xfId="0" applyNumberFormat="1" applyFont="1" applyFill="1" applyProtection="1">
      <protection hidden="1"/>
    </xf>
    <xf numFmtId="8" fontId="1" fillId="2" borderId="0" xfId="0" applyNumberFormat="1" applyFont="1" applyFill="1" applyProtection="1">
      <protection hidden="1"/>
    </xf>
    <xf numFmtId="8" fontId="1" fillId="3" borderId="0" xfId="0" applyNumberFormat="1" applyFont="1" applyFill="1" applyProtection="1">
      <protection hidden="1"/>
    </xf>
    <xf numFmtId="8" fontId="1" fillId="4" borderId="0" xfId="0" applyNumberFormat="1" applyFont="1" applyFill="1" applyProtection="1">
      <protection locked="0" hidden="1"/>
    </xf>
    <xf numFmtId="0" fontId="7" fillId="3" borderId="0" xfId="0" applyFont="1" applyFill="1" applyProtection="1"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tabSelected="1" topLeftCell="A21" zoomScale="110" zoomScaleNormal="110" workbookViewId="0">
      <selection activeCell="H28" sqref="H28"/>
    </sheetView>
  </sheetViews>
  <sheetFormatPr defaultColWidth="9.140625" defaultRowHeight="15" x14ac:dyDescent="0.25"/>
  <cols>
    <col min="1" max="1" width="3.28515625" style="14" customWidth="1"/>
    <col min="2" max="7" width="9.140625" style="14"/>
    <col min="8" max="8" width="14.140625" style="14" customWidth="1"/>
    <col min="9" max="16384" width="9.140625" style="14"/>
  </cols>
  <sheetData>
    <row r="1" spans="2:2" ht="23.25" x14ac:dyDescent="0.35">
      <c r="B1" s="13" t="s">
        <v>21</v>
      </c>
    </row>
    <row r="3" spans="2:2" x14ac:dyDescent="0.25">
      <c r="B3" s="14" t="s">
        <v>0</v>
      </c>
    </row>
    <row r="4" spans="2:2" x14ac:dyDescent="0.25">
      <c r="B4" s="14" t="s">
        <v>22</v>
      </c>
    </row>
    <row r="6" spans="2:2" x14ac:dyDescent="0.25">
      <c r="B6" s="14" t="s">
        <v>1</v>
      </c>
    </row>
    <row r="7" spans="2:2" x14ac:dyDescent="0.25">
      <c r="B7" s="14" t="s">
        <v>23</v>
      </c>
    </row>
    <row r="9" spans="2:2" x14ac:dyDescent="0.25">
      <c r="B9" s="14" t="s">
        <v>24</v>
      </c>
    </row>
    <row r="10" spans="2:2" x14ac:dyDescent="0.25">
      <c r="B10" s="14" t="s">
        <v>27</v>
      </c>
    </row>
    <row r="11" spans="2:2" x14ac:dyDescent="0.25">
      <c r="B11" s="14" t="s">
        <v>2</v>
      </c>
    </row>
    <row r="12" spans="2:2" x14ac:dyDescent="0.25">
      <c r="B12" s="14" t="s">
        <v>25</v>
      </c>
    </row>
    <row r="13" spans="2:2" x14ac:dyDescent="0.25">
      <c r="B13" s="14" t="s">
        <v>3</v>
      </c>
    </row>
    <row r="15" spans="2:2" x14ac:dyDescent="0.25">
      <c r="B15" s="14" t="s">
        <v>4</v>
      </c>
    </row>
    <row r="16" spans="2:2" x14ac:dyDescent="0.25">
      <c r="B16" s="14" t="s">
        <v>5</v>
      </c>
    </row>
    <row r="17" spans="2:14" x14ac:dyDescent="0.25">
      <c r="B17" s="14" t="s">
        <v>6</v>
      </c>
      <c r="C17" s="14" t="s">
        <v>7</v>
      </c>
      <c r="E17" s="14" t="s">
        <v>8</v>
      </c>
    </row>
    <row r="19" spans="2:14" ht="14.45" x14ac:dyDescent="0.3">
      <c r="B19" s="14" t="s">
        <v>9</v>
      </c>
    </row>
    <row r="20" spans="2:14" ht="18" x14ac:dyDescent="0.35">
      <c r="B20" s="20" t="s">
        <v>10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2:14" ht="18" x14ac:dyDescent="0.35">
      <c r="B21" s="2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4.45" x14ac:dyDescent="0.3">
      <c r="B22" s="14" t="s">
        <v>26</v>
      </c>
    </row>
    <row r="24" spans="2:14" ht="14.45" x14ac:dyDescent="0.3">
      <c r="B24" s="14" t="s">
        <v>11</v>
      </c>
    </row>
    <row r="25" spans="2:14" ht="14.45" x14ac:dyDescent="0.3">
      <c r="H25" s="14" t="s">
        <v>12</v>
      </c>
      <c r="I25" s="14" t="s">
        <v>13</v>
      </c>
    </row>
    <row r="26" spans="2:14" ht="14.45" x14ac:dyDescent="0.3">
      <c r="B26" s="14" t="s">
        <v>14</v>
      </c>
      <c r="H26" s="12">
        <v>20</v>
      </c>
      <c r="I26" s="12">
        <v>0</v>
      </c>
    </row>
    <row r="28" spans="2:14" ht="14.45" x14ac:dyDescent="0.3">
      <c r="B28" s="14" t="s">
        <v>15</v>
      </c>
      <c r="H28" s="19">
        <v>40000</v>
      </c>
    </row>
    <row r="31" spans="2:14" ht="18" x14ac:dyDescent="0.35">
      <c r="B31" s="15" t="s">
        <v>16</v>
      </c>
    </row>
    <row r="32" spans="2:14" ht="14.45" x14ac:dyDescent="0.3">
      <c r="B32" s="14" t="s">
        <v>17</v>
      </c>
      <c r="H32" s="17">
        <f>(H26+(I26/365))/60*H28</f>
        <v>13333.333333333332</v>
      </c>
      <c r="K32" s="14" t="s">
        <v>18</v>
      </c>
      <c r="N32" s="8">
        <f>(H32*20)/1030000</f>
        <v>0.25889967637540451</v>
      </c>
    </row>
    <row r="34" spans="2:8" ht="14.45" x14ac:dyDescent="0.3">
      <c r="H34" s="18"/>
    </row>
    <row r="35" spans="2:8" ht="14.45" x14ac:dyDescent="0.3">
      <c r="B35" s="14" t="s">
        <v>19</v>
      </c>
    </row>
    <row r="36" spans="2:8" ht="14.45" x14ac:dyDescent="0.3">
      <c r="B36" s="14" t="s">
        <v>20</v>
      </c>
    </row>
  </sheetData>
  <sheetProtection password="A1B2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132"/>
  <sheetViews>
    <sheetView topLeftCell="A10" workbookViewId="0">
      <selection activeCell="H14" sqref="H14"/>
    </sheetView>
  </sheetViews>
  <sheetFormatPr defaultColWidth="9.140625" defaultRowHeight="15" x14ac:dyDescent="0.25"/>
  <cols>
    <col min="1" max="7" width="9.140625" style="6"/>
    <col min="8" max="8" width="12.5703125" style="6" customWidth="1"/>
    <col min="9" max="48" width="9.140625" style="6"/>
    <col min="49" max="58" width="9.140625" style="6" hidden="1" customWidth="1"/>
    <col min="59" max="16384" width="9.140625" style="6"/>
  </cols>
  <sheetData>
    <row r="2" spans="1:60" ht="47.25" x14ac:dyDescent="0.4">
      <c r="A2" s="1" t="s">
        <v>28</v>
      </c>
      <c r="BF2" s="2" t="s">
        <v>29</v>
      </c>
      <c r="BG2" s="2"/>
      <c r="BH2" s="2"/>
    </row>
    <row r="4" spans="1:60" ht="18.75" x14ac:dyDescent="0.3">
      <c r="A4" s="3" t="s">
        <v>30</v>
      </c>
    </row>
    <row r="5" spans="1:60" ht="18.75" x14ac:dyDescent="0.3">
      <c r="A5" s="3" t="s">
        <v>31</v>
      </c>
    </row>
    <row r="6" spans="1:60" ht="18.75" x14ac:dyDescent="0.3">
      <c r="A6" s="3" t="s">
        <v>32</v>
      </c>
    </row>
    <row r="7" spans="1:60" ht="18.75" x14ac:dyDescent="0.3">
      <c r="A7" s="3" t="s">
        <v>33</v>
      </c>
    </row>
    <row r="8" spans="1:60" ht="18.75" x14ac:dyDescent="0.3">
      <c r="A8" s="3" t="s">
        <v>34</v>
      </c>
    </row>
    <row r="9" spans="1:60" ht="18.75" x14ac:dyDescent="0.3">
      <c r="A9" s="3"/>
    </row>
    <row r="10" spans="1:60" ht="18.75" x14ac:dyDescent="0.3">
      <c r="A10" s="3" t="s">
        <v>35</v>
      </c>
    </row>
    <row r="11" spans="1:60" ht="18.75" x14ac:dyDescent="0.3">
      <c r="A11" s="3"/>
    </row>
    <row r="12" spans="1:60" ht="18.75" x14ac:dyDescent="0.3">
      <c r="A12" s="4" t="s">
        <v>36</v>
      </c>
    </row>
    <row r="13" spans="1:60" x14ac:dyDescent="0.25">
      <c r="BE13" s="5">
        <v>55</v>
      </c>
      <c r="BF13" s="6">
        <v>0.60899999999999999</v>
      </c>
    </row>
    <row r="14" spans="1:60" x14ac:dyDescent="0.25">
      <c r="A14" s="7" t="s">
        <v>37</v>
      </c>
      <c r="B14" s="7"/>
      <c r="C14" s="7"/>
      <c r="D14" s="7"/>
      <c r="E14" s="7"/>
      <c r="H14" s="11">
        <f>'2008 Calculator'!H32</f>
        <v>13333.333333333332</v>
      </c>
      <c r="BA14" s="6">
        <v>1</v>
      </c>
      <c r="BB14" s="6">
        <v>12</v>
      </c>
      <c r="BC14" s="5">
        <v>8.3333333333333329E-2</v>
      </c>
      <c r="BE14" s="5">
        <v>55.083333333333336</v>
      </c>
      <c r="BF14" s="6">
        <v>0.61099999999999999</v>
      </c>
    </row>
    <row r="15" spans="1:60" ht="28.9" x14ac:dyDescent="0.3">
      <c r="A15" s="7"/>
      <c r="B15" s="7"/>
      <c r="C15" s="7"/>
      <c r="D15" s="7"/>
      <c r="E15" s="7"/>
      <c r="H15" s="7" t="s">
        <v>47</v>
      </c>
      <c r="I15" s="7" t="s">
        <v>48</v>
      </c>
      <c r="AW15" s="2" t="s">
        <v>38</v>
      </c>
      <c r="AY15" s="2" t="s">
        <v>39</v>
      </c>
      <c r="BA15" s="6">
        <v>2</v>
      </c>
      <c r="BB15" s="6">
        <v>12</v>
      </c>
      <c r="BC15" s="5">
        <v>0.16666666666666666</v>
      </c>
      <c r="BE15" s="5">
        <v>55.166666666666664</v>
      </c>
      <c r="BF15" s="6">
        <v>0.61299999999999999</v>
      </c>
    </row>
    <row r="16" spans="1:60" ht="14.45" x14ac:dyDescent="0.3">
      <c r="A16" s="7" t="s">
        <v>40</v>
      </c>
      <c r="B16" s="7"/>
      <c r="C16" s="7"/>
      <c r="D16" s="7"/>
      <c r="E16" s="7"/>
      <c r="H16" s="12">
        <v>55</v>
      </c>
      <c r="I16" s="12">
        <v>6</v>
      </c>
      <c r="L16" s="7" t="s">
        <v>46</v>
      </c>
      <c r="M16" s="8">
        <f>(H22*20)/1030000</f>
        <v>0.16129449838187701</v>
      </c>
      <c r="BA16" s="6">
        <v>3</v>
      </c>
      <c r="BB16" s="6">
        <v>12</v>
      </c>
      <c r="BC16" s="5">
        <v>0.25</v>
      </c>
      <c r="BE16" s="5">
        <v>55.25</v>
      </c>
      <c r="BF16" s="6">
        <v>0.61599999999999999</v>
      </c>
    </row>
    <row r="17" spans="1:58" ht="14.45" x14ac:dyDescent="0.3">
      <c r="A17" s="7"/>
      <c r="B17" s="7"/>
      <c r="C17" s="7"/>
      <c r="D17" s="7"/>
      <c r="E17" s="7"/>
      <c r="AW17" s="5">
        <f>I16/12</f>
        <v>0.5</v>
      </c>
      <c r="AY17" s="5">
        <f>H16+AW17</f>
        <v>55.5</v>
      </c>
      <c r="BA17" s="6">
        <v>4</v>
      </c>
      <c r="BB17" s="6">
        <v>12</v>
      </c>
      <c r="BC17" s="5">
        <v>0.33333333333333331</v>
      </c>
      <c r="BE17" s="5">
        <v>55.333333333333336</v>
      </c>
      <c r="BF17" s="6">
        <v>0.61799999999999999</v>
      </c>
    </row>
    <row r="18" spans="1:58" ht="14.45" x14ac:dyDescent="0.3">
      <c r="A18" s="7"/>
      <c r="B18" s="7"/>
      <c r="C18" s="7"/>
      <c r="D18" s="7"/>
      <c r="E18" s="7" t="s">
        <v>41</v>
      </c>
      <c r="BA18" s="6">
        <v>5</v>
      </c>
      <c r="BB18" s="6">
        <v>12</v>
      </c>
      <c r="BC18" s="5">
        <v>0.41666666666666669</v>
      </c>
      <c r="BE18" s="5">
        <v>55.416666666666664</v>
      </c>
      <c r="BF18" s="6">
        <v>0.621</v>
      </c>
    </row>
    <row r="19" spans="1:58" ht="14.45" x14ac:dyDescent="0.3">
      <c r="A19" s="7" t="s">
        <v>42</v>
      </c>
      <c r="B19" s="7"/>
      <c r="C19" s="7"/>
      <c r="D19" s="7"/>
      <c r="E19" s="7">
        <f>LOOKUP(AY17,BE13:BE132,BF13:BF132)</f>
        <v>0.623</v>
      </c>
      <c r="BA19" s="6">
        <v>6</v>
      </c>
      <c r="BB19" s="6">
        <v>12</v>
      </c>
      <c r="BC19" s="5">
        <v>0.5</v>
      </c>
      <c r="BE19" s="5">
        <v>55.5</v>
      </c>
      <c r="BF19" s="6">
        <v>0.623</v>
      </c>
    </row>
    <row r="20" spans="1:58" ht="14.45" x14ac:dyDescent="0.3">
      <c r="A20" s="7" t="s">
        <v>43</v>
      </c>
      <c r="B20" s="7"/>
      <c r="C20" s="7"/>
      <c r="D20" s="7"/>
      <c r="E20" s="8">
        <f>(1-E19)</f>
        <v>0.377</v>
      </c>
      <c r="F20" s="9"/>
      <c r="G20" s="9"/>
      <c r="BA20" s="6">
        <v>7</v>
      </c>
      <c r="BB20" s="6">
        <v>12</v>
      </c>
      <c r="BC20" s="5">
        <v>0.58333333333333337</v>
      </c>
      <c r="BE20" s="5">
        <v>55.583333333333336</v>
      </c>
      <c r="BF20" s="6">
        <v>0.625</v>
      </c>
    </row>
    <row r="21" spans="1:58" ht="14.45" x14ac:dyDescent="0.3">
      <c r="A21" s="7"/>
      <c r="B21" s="7"/>
      <c r="C21" s="7"/>
      <c r="D21" s="7"/>
      <c r="E21" s="7"/>
      <c r="BA21" s="6">
        <v>8</v>
      </c>
      <c r="BB21" s="6">
        <v>12</v>
      </c>
      <c r="BC21" s="5">
        <v>0.66666666666666663</v>
      </c>
      <c r="BE21" s="5">
        <v>55.666666666666664</v>
      </c>
      <c r="BF21" s="6">
        <v>0.628</v>
      </c>
    </row>
    <row r="22" spans="1:58" ht="14.45" x14ac:dyDescent="0.3">
      <c r="A22" s="7" t="s">
        <v>44</v>
      </c>
      <c r="B22" s="7"/>
      <c r="C22" s="7"/>
      <c r="D22" s="7"/>
      <c r="E22" s="7"/>
      <c r="H22" s="10">
        <f>H14*E19</f>
        <v>8306.6666666666661</v>
      </c>
      <c r="BA22" s="6">
        <v>9</v>
      </c>
      <c r="BB22" s="6">
        <v>12</v>
      </c>
      <c r="BC22" s="5">
        <v>0.75</v>
      </c>
      <c r="BE22" s="5">
        <v>55.75</v>
      </c>
      <c r="BF22" s="6">
        <v>0.63</v>
      </c>
    </row>
    <row r="23" spans="1:58" ht="14.45" x14ac:dyDescent="0.3">
      <c r="BA23" s="6">
        <v>10</v>
      </c>
      <c r="BB23" s="6">
        <v>12</v>
      </c>
      <c r="BC23" s="5">
        <v>0.83333333333333337</v>
      </c>
      <c r="BE23" s="5">
        <v>55.833333333333336</v>
      </c>
      <c r="BF23" s="6">
        <v>0.63300000000000001</v>
      </c>
    </row>
    <row r="24" spans="1:58" ht="14.45" x14ac:dyDescent="0.3">
      <c r="A24" s="7" t="s">
        <v>45</v>
      </c>
      <c r="H24" s="16">
        <f>H22/12</f>
        <v>692.22222222222217</v>
      </c>
      <c r="BA24" s="6">
        <v>11</v>
      </c>
      <c r="BB24" s="6">
        <v>12</v>
      </c>
      <c r="BC24" s="5">
        <v>0.91666666666666663</v>
      </c>
      <c r="BE24" s="5">
        <v>55.916666666666664</v>
      </c>
      <c r="BF24" s="6">
        <v>0.63500000000000001</v>
      </c>
    </row>
    <row r="25" spans="1:58" ht="14.45" x14ac:dyDescent="0.3">
      <c r="BE25" s="5">
        <v>56</v>
      </c>
      <c r="BF25" s="6">
        <v>0.63700000000000001</v>
      </c>
    </row>
    <row r="26" spans="1:58" ht="14.45" x14ac:dyDescent="0.3">
      <c r="BE26" s="5">
        <v>56.083333333333336</v>
      </c>
      <c r="BF26" s="6">
        <v>0.64</v>
      </c>
    </row>
    <row r="27" spans="1:58" ht="14.45" x14ac:dyDescent="0.3">
      <c r="BE27" s="5">
        <v>56.166666666666664</v>
      </c>
      <c r="BF27" s="6">
        <v>0.64300000000000002</v>
      </c>
    </row>
    <row r="28" spans="1:58" ht="14.45" x14ac:dyDescent="0.3">
      <c r="BE28" s="5">
        <v>56.25</v>
      </c>
      <c r="BF28" s="6">
        <v>0.64500000000000002</v>
      </c>
    </row>
    <row r="29" spans="1:58" ht="14.45" x14ac:dyDescent="0.3">
      <c r="BE29" s="5">
        <v>56.333333333333336</v>
      </c>
      <c r="BF29" s="6">
        <v>0.64800000000000002</v>
      </c>
    </row>
    <row r="30" spans="1:58" ht="14.45" x14ac:dyDescent="0.3">
      <c r="BE30" s="5">
        <v>56.416666666666664</v>
      </c>
      <c r="BF30" s="6">
        <v>0.65</v>
      </c>
    </row>
    <row r="31" spans="1:58" ht="14.45" x14ac:dyDescent="0.3">
      <c r="BE31" s="5">
        <v>56.5</v>
      </c>
      <c r="BF31" s="6">
        <v>0.65300000000000002</v>
      </c>
    </row>
    <row r="32" spans="1:58" ht="14.45" x14ac:dyDescent="0.3">
      <c r="BE32" s="5">
        <v>56.583333333333336</v>
      </c>
      <c r="BF32" s="6">
        <v>0.65500000000000003</v>
      </c>
    </row>
    <row r="33" spans="57:58" ht="14.45" x14ac:dyDescent="0.3">
      <c r="BE33" s="5">
        <v>56.666666666666664</v>
      </c>
      <c r="BF33" s="6">
        <v>0.65800000000000003</v>
      </c>
    </row>
    <row r="34" spans="57:58" ht="14.45" x14ac:dyDescent="0.3">
      <c r="BE34" s="5">
        <v>56.75</v>
      </c>
      <c r="BF34" s="6">
        <v>0.66</v>
      </c>
    </row>
    <row r="35" spans="57:58" ht="14.45" x14ac:dyDescent="0.3">
      <c r="BE35" s="5">
        <v>56.833333333333336</v>
      </c>
      <c r="BF35" s="6">
        <v>0.66300000000000003</v>
      </c>
    </row>
    <row r="36" spans="57:58" x14ac:dyDescent="0.25">
      <c r="BE36" s="5">
        <v>56.916666666666664</v>
      </c>
      <c r="BF36" s="6">
        <v>0.66500000000000004</v>
      </c>
    </row>
    <row r="37" spans="57:58" x14ac:dyDescent="0.25">
      <c r="BE37" s="5">
        <v>57</v>
      </c>
      <c r="BF37" s="6">
        <v>0.66800000000000004</v>
      </c>
    </row>
    <row r="38" spans="57:58" x14ac:dyDescent="0.25">
      <c r="BE38" s="5">
        <v>57.083333333333336</v>
      </c>
      <c r="BF38" s="6">
        <v>0.67100000000000004</v>
      </c>
    </row>
    <row r="39" spans="57:58" x14ac:dyDescent="0.25">
      <c r="BE39" s="5">
        <v>57.166666666666664</v>
      </c>
      <c r="BF39" s="6">
        <v>0.67300000000000004</v>
      </c>
    </row>
    <row r="40" spans="57:58" x14ac:dyDescent="0.25">
      <c r="BE40" s="5">
        <v>57.25</v>
      </c>
      <c r="BF40" s="6">
        <v>0.67600000000000005</v>
      </c>
    </row>
    <row r="41" spans="57:58" x14ac:dyDescent="0.25">
      <c r="BE41" s="5">
        <v>57.333333333333336</v>
      </c>
      <c r="BF41" s="6">
        <v>0.67900000000000005</v>
      </c>
    </row>
    <row r="42" spans="57:58" x14ac:dyDescent="0.25">
      <c r="BE42" s="5">
        <v>57.416666666666664</v>
      </c>
      <c r="BF42" s="6">
        <v>0.68200000000000005</v>
      </c>
    </row>
    <row r="43" spans="57:58" x14ac:dyDescent="0.25">
      <c r="BE43" s="5">
        <v>57.5</v>
      </c>
      <c r="BF43" s="6">
        <v>0.68400000000000005</v>
      </c>
    </row>
    <row r="44" spans="57:58" x14ac:dyDescent="0.25">
      <c r="BE44" s="5">
        <v>57.583333333333336</v>
      </c>
      <c r="BF44" s="6">
        <v>0.68700000000000006</v>
      </c>
    </row>
    <row r="45" spans="57:58" x14ac:dyDescent="0.25">
      <c r="BE45" s="5">
        <v>57.666666666666664</v>
      </c>
      <c r="BF45" s="6">
        <v>0.69</v>
      </c>
    </row>
    <row r="46" spans="57:58" x14ac:dyDescent="0.25">
      <c r="BE46" s="5">
        <v>57.75</v>
      </c>
      <c r="BF46" s="6">
        <v>0.69199999999999995</v>
      </c>
    </row>
    <row r="47" spans="57:58" x14ac:dyDescent="0.25">
      <c r="BE47" s="5">
        <v>57.833333333333336</v>
      </c>
      <c r="BF47" s="6">
        <v>0.69499999999999995</v>
      </c>
    </row>
    <row r="48" spans="57:58" x14ac:dyDescent="0.25">
      <c r="BE48" s="5">
        <v>57.916666666666664</v>
      </c>
      <c r="BF48" s="6">
        <v>0.69799999999999995</v>
      </c>
    </row>
    <row r="49" spans="57:58" x14ac:dyDescent="0.25">
      <c r="BE49" s="5">
        <v>58</v>
      </c>
      <c r="BF49" s="6">
        <v>0.70099999999999996</v>
      </c>
    </row>
    <row r="50" spans="57:58" x14ac:dyDescent="0.25">
      <c r="BE50" s="5">
        <v>58.083333333333336</v>
      </c>
      <c r="BF50" s="6">
        <v>0.70299999999999996</v>
      </c>
    </row>
    <row r="51" spans="57:58" x14ac:dyDescent="0.25">
      <c r="BE51" s="5">
        <v>58.166666666666664</v>
      </c>
      <c r="BF51" s="6">
        <v>0.70599999999999996</v>
      </c>
    </row>
    <row r="52" spans="57:58" x14ac:dyDescent="0.25">
      <c r="BE52" s="5">
        <v>58.25</v>
      </c>
      <c r="BF52" s="6">
        <v>0.70899999999999996</v>
      </c>
    </row>
    <row r="53" spans="57:58" x14ac:dyDescent="0.25">
      <c r="BE53" s="5">
        <v>58.333333333333336</v>
      </c>
      <c r="BF53" s="6">
        <v>0.71199999999999997</v>
      </c>
    </row>
    <row r="54" spans="57:58" x14ac:dyDescent="0.25">
      <c r="BE54" s="5">
        <v>58.416666666666664</v>
      </c>
      <c r="BF54" s="6">
        <v>0.71499999999999997</v>
      </c>
    </row>
    <row r="55" spans="57:58" x14ac:dyDescent="0.25">
      <c r="BE55" s="5">
        <v>58.5</v>
      </c>
      <c r="BF55" s="6">
        <v>0.71799999999999997</v>
      </c>
    </row>
    <row r="56" spans="57:58" x14ac:dyDescent="0.25">
      <c r="BE56" s="5">
        <v>58.583333333333336</v>
      </c>
      <c r="BF56" s="6">
        <v>0.72099999999999997</v>
      </c>
    </row>
    <row r="57" spans="57:58" x14ac:dyDescent="0.25">
      <c r="BE57" s="5">
        <v>58.666666666666664</v>
      </c>
      <c r="BF57" s="6">
        <v>0.72399999999999998</v>
      </c>
    </row>
    <row r="58" spans="57:58" x14ac:dyDescent="0.25">
      <c r="BE58" s="5">
        <v>58.75</v>
      </c>
      <c r="BF58" s="6">
        <v>0.72699999999999998</v>
      </c>
    </row>
    <row r="59" spans="57:58" x14ac:dyDescent="0.25">
      <c r="BE59" s="5">
        <v>58.833333333333336</v>
      </c>
      <c r="BF59" s="6">
        <v>0.72899999999999998</v>
      </c>
    </row>
    <row r="60" spans="57:58" x14ac:dyDescent="0.25">
      <c r="BE60" s="5">
        <v>58.916666666666664</v>
      </c>
      <c r="BF60" s="6">
        <v>0.73199999999999998</v>
      </c>
    </row>
    <row r="61" spans="57:58" x14ac:dyDescent="0.25">
      <c r="BE61" s="5">
        <v>59</v>
      </c>
      <c r="BF61" s="6">
        <v>0.73499999999999999</v>
      </c>
    </row>
    <row r="62" spans="57:58" x14ac:dyDescent="0.25">
      <c r="BE62" s="5">
        <v>59.083333333333336</v>
      </c>
      <c r="BF62" s="6">
        <v>0.73799999999999999</v>
      </c>
    </row>
    <row r="63" spans="57:58" x14ac:dyDescent="0.25">
      <c r="BE63" s="5">
        <v>59.166666666666664</v>
      </c>
      <c r="BF63" s="6">
        <v>0.74199999999999999</v>
      </c>
    </row>
    <row r="64" spans="57:58" x14ac:dyDescent="0.25">
      <c r="BE64" s="5">
        <v>59.25</v>
      </c>
      <c r="BF64" s="6">
        <v>0.745</v>
      </c>
    </row>
    <row r="65" spans="57:58" x14ac:dyDescent="0.25">
      <c r="BE65" s="5">
        <v>59.333333333333336</v>
      </c>
      <c r="BF65" s="6">
        <v>0.748</v>
      </c>
    </row>
    <row r="66" spans="57:58" x14ac:dyDescent="0.25">
      <c r="BE66" s="5">
        <v>59.416666666666664</v>
      </c>
      <c r="BF66" s="6">
        <v>0.751</v>
      </c>
    </row>
    <row r="67" spans="57:58" x14ac:dyDescent="0.25">
      <c r="BE67" s="5">
        <v>59.5</v>
      </c>
      <c r="BF67" s="6">
        <v>0.754</v>
      </c>
    </row>
    <row r="68" spans="57:58" x14ac:dyDescent="0.25">
      <c r="BE68" s="5">
        <v>59.583333333333336</v>
      </c>
      <c r="BF68" s="6">
        <v>0.75700000000000001</v>
      </c>
    </row>
    <row r="69" spans="57:58" x14ac:dyDescent="0.25">
      <c r="BE69" s="5">
        <v>59.666666666666664</v>
      </c>
      <c r="BF69" s="6">
        <v>0.76</v>
      </c>
    </row>
    <row r="70" spans="57:58" x14ac:dyDescent="0.25">
      <c r="BE70" s="5">
        <v>59.75</v>
      </c>
      <c r="BF70" s="6">
        <v>0.76300000000000001</v>
      </c>
    </row>
    <row r="71" spans="57:58" x14ac:dyDescent="0.25">
      <c r="BE71" s="5">
        <v>59.833333333333336</v>
      </c>
      <c r="BF71" s="6">
        <v>0.76600000000000001</v>
      </c>
    </row>
    <row r="72" spans="57:58" x14ac:dyDescent="0.25">
      <c r="BE72" s="5">
        <v>59.916666666666664</v>
      </c>
      <c r="BF72" s="6">
        <v>0.76900000000000002</v>
      </c>
    </row>
    <row r="73" spans="57:58" x14ac:dyDescent="0.25">
      <c r="BE73" s="5">
        <v>60</v>
      </c>
      <c r="BF73" s="6">
        <v>0.77200000000000002</v>
      </c>
    </row>
    <row r="74" spans="57:58" x14ac:dyDescent="0.25">
      <c r="BE74" s="5">
        <v>60.083333333333336</v>
      </c>
      <c r="BF74" s="6">
        <v>0.77600000000000002</v>
      </c>
    </row>
    <row r="75" spans="57:58" x14ac:dyDescent="0.25">
      <c r="BE75" s="5">
        <v>60.166666666666664</v>
      </c>
      <c r="BF75" s="6">
        <v>0.77900000000000003</v>
      </c>
    </row>
    <row r="76" spans="57:58" x14ac:dyDescent="0.25">
      <c r="BE76" s="5">
        <v>60.25</v>
      </c>
      <c r="BF76" s="6">
        <v>0.78200000000000003</v>
      </c>
    </row>
    <row r="77" spans="57:58" x14ac:dyDescent="0.25">
      <c r="BE77" s="5">
        <v>60.333333333333336</v>
      </c>
      <c r="BF77" s="6">
        <v>0.78600000000000003</v>
      </c>
    </row>
    <row r="78" spans="57:58" x14ac:dyDescent="0.25">
      <c r="BE78" s="5">
        <v>60.416666666666664</v>
      </c>
      <c r="BF78" s="6">
        <v>0.78900000000000003</v>
      </c>
    </row>
    <row r="79" spans="57:58" x14ac:dyDescent="0.25">
      <c r="BE79" s="5">
        <v>60.5</v>
      </c>
      <c r="BF79" s="6">
        <v>0.79200000000000004</v>
      </c>
    </row>
    <row r="80" spans="57:58" x14ac:dyDescent="0.25">
      <c r="BE80" s="5">
        <v>60.583333333333336</v>
      </c>
      <c r="BF80" s="6">
        <v>0.79600000000000004</v>
      </c>
    </row>
    <row r="81" spans="57:58" x14ac:dyDescent="0.25">
      <c r="BE81" s="5">
        <v>60.666666666666664</v>
      </c>
      <c r="BF81" s="6">
        <v>0.79900000000000004</v>
      </c>
    </row>
    <row r="82" spans="57:58" x14ac:dyDescent="0.25">
      <c r="BE82" s="5">
        <v>60.75</v>
      </c>
      <c r="BF82" s="6">
        <v>0.80200000000000005</v>
      </c>
    </row>
    <row r="83" spans="57:58" x14ac:dyDescent="0.25">
      <c r="BE83" s="5">
        <v>60.833333333333336</v>
      </c>
      <c r="BF83" s="6">
        <v>0.80500000000000005</v>
      </c>
    </row>
    <row r="84" spans="57:58" x14ac:dyDescent="0.25">
      <c r="BE84" s="5">
        <v>60.916666666666664</v>
      </c>
      <c r="BF84" s="6">
        <v>0.80900000000000005</v>
      </c>
    </row>
    <row r="85" spans="57:58" x14ac:dyDescent="0.25">
      <c r="BE85" s="5">
        <v>61</v>
      </c>
      <c r="BF85" s="6">
        <v>0.81200000000000006</v>
      </c>
    </row>
    <row r="86" spans="57:58" x14ac:dyDescent="0.25">
      <c r="BE86" s="5">
        <v>61.083333333333336</v>
      </c>
      <c r="BF86" s="6">
        <v>0.81599999999999995</v>
      </c>
    </row>
    <row r="87" spans="57:58" x14ac:dyDescent="0.25">
      <c r="BE87" s="5">
        <v>61.166666666666664</v>
      </c>
      <c r="BF87" s="6">
        <v>0.81899999999999995</v>
      </c>
    </row>
    <row r="88" spans="57:58" x14ac:dyDescent="0.25">
      <c r="BE88" s="5">
        <v>61.25</v>
      </c>
      <c r="BF88" s="6">
        <v>0.82299999999999995</v>
      </c>
    </row>
    <row r="89" spans="57:58" x14ac:dyDescent="0.25">
      <c r="BE89" s="5">
        <v>61.333333333333336</v>
      </c>
      <c r="BF89" s="6">
        <v>0.82599999999999996</v>
      </c>
    </row>
    <row r="90" spans="57:58" x14ac:dyDescent="0.25">
      <c r="BE90" s="5">
        <v>61.416666666666664</v>
      </c>
      <c r="BF90" s="6">
        <v>0.83</v>
      </c>
    </row>
    <row r="91" spans="57:58" x14ac:dyDescent="0.25">
      <c r="BE91" s="5">
        <v>61.5</v>
      </c>
      <c r="BF91" s="6">
        <v>0.83299999999999996</v>
      </c>
    </row>
    <row r="92" spans="57:58" x14ac:dyDescent="0.25">
      <c r="BE92" s="5">
        <v>61.583333333333336</v>
      </c>
      <c r="BF92" s="6">
        <v>0.83699999999999997</v>
      </c>
    </row>
    <row r="93" spans="57:58" x14ac:dyDescent="0.25">
      <c r="BE93" s="5">
        <v>61.666666666666664</v>
      </c>
      <c r="BF93" s="6">
        <v>0.84</v>
      </c>
    </row>
    <row r="94" spans="57:58" x14ac:dyDescent="0.25">
      <c r="BE94" s="5">
        <v>61.75</v>
      </c>
      <c r="BF94" s="6">
        <v>0.84399999999999997</v>
      </c>
    </row>
    <row r="95" spans="57:58" x14ac:dyDescent="0.25">
      <c r="BE95" s="5">
        <v>61.833333333333336</v>
      </c>
      <c r="BF95" s="6">
        <v>0.84699999999999998</v>
      </c>
    </row>
    <row r="96" spans="57:58" x14ac:dyDescent="0.25">
      <c r="BE96" s="5">
        <v>61.916666666666664</v>
      </c>
      <c r="BF96" s="6">
        <v>0.85099999999999998</v>
      </c>
    </row>
    <row r="97" spans="57:58" x14ac:dyDescent="0.25">
      <c r="BE97" s="5">
        <v>62</v>
      </c>
      <c r="BF97" s="6">
        <v>0.85499999999999998</v>
      </c>
    </row>
    <row r="98" spans="57:58" x14ac:dyDescent="0.25">
      <c r="BE98" s="5">
        <v>62.083333333333336</v>
      </c>
      <c r="BF98" s="6">
        <v>0.85799999999999998</v>
      </c>
    </row>
    <row r="99" spans="57:58" x14ac:dyDescent="0.25">
      <c r="BE99" s="5">
        <v>62.166666666666664</v>
      </c>
      <c r="BF99" s="6">
        <v>0.86199999999999999</v>
      </c>
    </row>
    <row r="100" spans="57:58" x14ac:dyDescent="0.25">
      <c r="BE100" s="5">
        <v>62.25</v>
      </c>
      <c r="BF100" s="6">
        <v>0.86599999999999999</v>
      </c>
    </row>
    <row r="101" spans="57:58" x14ac:dyDescent="0.25">
      <c r="BE101" s="5">
        <v>62.333333333333336</v>
      </c>
      <c r="BF101" s="6">
        <v>0.87</v>
      </c>
    </row>
    <row r="102" spans="57:58" x14ac:dyDescent="0.25">
      <c r="BE102" s="5">
        <v>62.416666666666664</v>
      </c>
      <c r="BF102" s="6">
        <v>0.874</v>
      </c>
    </row>
    <row r="103" spans="57:58" x14ac:dyDescent="0.25">
      <c r="BE103" s="5">
        <v>62.5</v>
      </c>
      <c r="BF103" s="6">
        <v>0.877</v>
      </c>
    </row>
    <row r="104" spans="57:58" x14ac:dyDescent="0.25">
      <c r="BE104" s="5">
        <v>62.583333333333336</v>
      </c>
      <c r="BF104" s="6">
        <v>0.88100000000000001</v>
      </c>
    </row>
    <row r="105" spans="57:58" x14ac:dyDescent="0.25">
      <c r="BE105" s="5">
        <v>62.666666666666664</v>
      </c>
      <c r="BF105" s="6">
        <v>0.88500000000000001</v>
      </c>
    </row>
    <row r="106" spans="57:58" x14ac:dyDescent="0.25">
      <c r="BE106" s="5">
        <v>62.75</v>
      </c>
      <c r="BF106" s="6">
        <v>0.88900000000000001</v>
      </c>
    </row>
    <row r="107" spans="57:58" x14ac:dyDescent="0.25">
      <c r="BE107" s="5">
        <v>62.833333333333336</v>
      </c>
      <c r="BF107" s="6">
        <v>0.89300000000000002</v>
      </c>
    </row>
    <row r="108" spans="57:58" x14ac:dyDescent="0.25">
      <c r="BE108" s="5">
        <v>62.916666666666664</v>
      </c>
      <c r="BF108" s="6">
        <v>0.89600000000000002</v>
      </c>
    </row>
    <row r="109" spans="57:58" x14ac:dyDescent="0.25">
      <c r="BE109" s="5">
        <v>63</v>
      </c>
      <c r="BF109" s="6">
        <v>0.9</v>
      </c>
    </row>
    <row r="110" spans="57:58" x14ac:dyDescent="0.25">
      <c r="BE110" s="5">
        <v>63.083333333333336</v>
      </c>
      <c r="BF110" s="6">
        <v>0.90400000000000003</v>
      </c>
    </row>
    <row r="111" spans="57:58" x14ac:dyDescent="0.25">
      <c r="BE111" s="5">
        <v>63.166666666666664</v>
      </c>
      <c r="BF111" s="6">
        <v>0.90900000000000003</v>
      </c>
    </row>
    <row r="112" spans="57:58" x14ac:dyDescent="0.25">
      <c r="BE112" s="5">
        <v>63.25</v>
      </c>
      <c r="BF112" s="6">
        <v>0.91300000000000003</v>
      </c>
    </row>
    <row r="113" spans="57:58" x14ac:dyDescent="0.25">
      <c r="BE113" s="5">
        <v>63.333333333333336</v>
      </c>
      <c r="BF113" s="6">
        <v>0.91700000000000004</v>
      </c>
    </row>
    <row r="114" spans="57:58" x14ac:dyDescent="0.25">
      <c r="BE114" s="5">
        <v>63.416666666666664</v>
      </c>
      <c r="BF114" s="6">
        <v>0.92100000000000004</v>
      </c>
    </row>
    <row r="115" spans="57:58" x14ac:dyDescent="0.25">
      <c r="BE115" s="5">
        <v>63.5</v>
      </c>
      <c r="BF115" s="6">
        <v>0.92500000000000004</v>
      </c>
    </row>
    <row r="116" spans="57:58" x14ac:dyDescent="0.25">
      <c r="BE116" s="5">
        <v>63.583333333333336</v>
      </c>
      <c r="BF116" s="6">
        <v>0.92900000000000005</v>
      </c>
    </row>
    <row r="117" spans="57:58" x14ac:dyDescent="0.25">
      <c r="BE117" s="5">
        <v>63.666666666666664</v>
      </c>
      <c r="BF117" s="6">
        <v>0.93300000000000005</v>
      </c>
    </row>
    <row r="118" spans="57:58" x14ac:dyDescent="0.25">
      <c r="BE118" s="5">
        <v>63.75</v>
      </c>
      <c r="BF118" s="6">
        <v>0.93700000000000006</v>
      </c>
    </row>
    <row r="119" spans="57:58" x14ac:dyDescent="0.25">
      <c r="BE119" s="5">
        <v>63.833333333333336</v>
      </c>
      <c r="BF119" s="6">
        <v>0.94099999999999995</v>
      </c>
    </row>
    <row r="120" spans="57:58" x14ac:dyDescent="0.25">
      <c r="BE120" s="5">
        <v>63.916666666666664</v>
      </c>
      <c r="BF120" s="6">
        <v>0.94499999999999995</v>
      </c>
    </row>
    <row r="121" spans="57:58" x14ac:dyDescent="0.25">
      <c r="BE121" s="5">
        <v>64</v>
      </c>
      <c r="BF121" s="6">
        <v>0.94899999999999995</v>
      </c>
    </row>
    <row r="122" spans="57:58" x14ac:dyDescent="0.25">
      <c r="BE122" s="5">
        <v>64.083333333333329</v>
      </c>
      <c r="BF122" s="6">
        <v>0.95399999999999996</v>
      </c>
    </row>
    <row r="123" spans="57:58" x14ac:dyDescent="0.25">
      <c r="BE123" s="5">
        <v>64.166666666666671</v>
      </c>
      <c r="BF123" s="6">
        <v>0.95799999999999996</v>
      </c>
    </row>
    <row r="124" spans="57:58" x14ac:dyDescent="0.25">
      <c r="BE124" s="5">
        <v>64.25</v>
      </c>
      <c r="BF124" s="6">
        <v>0.96299999999999997</v>
      </c>
    </row>
    <row r="125" spans="57:58" x14ac:dyDescent="0.25">
      <c r="BE125" s="5">
        <v>64.333333333333329</v>
      </c>
      <c r="BF125" s="6">
        <v>0.96699999999999997</v>
      </c>
    </row>
    <row r="126" spans="57:58" x14ac:dyDescent="0.25">
      <c r="BE126" s="5">
        <v>64.416666666666671</v>
      </c>
      <c r="BF126" s="6">
        <v>0.97099999999999997</v>
      </c>
    </row>
    <row r="127" spans="57:58" x14ac:dyDescent="0.25">
      <c r="BE127" s="5">
        <v>64.5</v>
      </c>
      <c r="BF127" s="6">
        <v>0.97599999999999998</v>
      </c>
    </row>
    <row r="128" spans="57:58" x14ac:dyDescent="0.25">
      <c r="BE128" s="5">
        <v>64.583333333333329</v>
      </c>
      <c r="BF128" s="6">
        <v>0.98</v>
      </c>
    </row>
    <row r="129" spans="57:58" x14ac:dyDescent="0.25">
      <c r="BE129" s="5">
        <v>64.666666666666671</v>
      </c>
      <c r="BF129" s="6">
        <v>0.98499999999999999</v>
      </c>
    </row>
    <row r="130" spans="57:58" x14ac:dyDescent="0.25">
      <c r="BE130" s="5">
        <v>64.75</v>
      </c>
      <c r="BF130" s="6">
        <v>0.98899999999999999</v>
      </c>
    </row>
    <row r="131" spans="57:58" x14ac:dyDescent="0.25">
      <c r="BE131" s="5">
        <v>64.833333333333329</v>
      </c>
      <c r="BF131" s="6">
        <v>0.99299999999999999</v>
      </c>
    </row>
    <row r="132" spans="57:58" x14ac:dyDescent="0.25">
      <c r="BE132" s="5">
        <v>64.916666666666671</v>
      </c>
      <c r="BF132" s="6">
        <v>0.998</v>
      </c>
    </row>
  </sheetData>
  <sheetProtection password="A1B2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2008 Calculator</vt:lpstr>
      <vt:lpstr>VER 2008 Pension</vt:lpstr>
      <vt:lpstr>Sheet3</vt:lpstr>
    </vt:vector>
  </TitlesOfParts>
  <Company>HSC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johncoy</dc:creator>
  <cp:lastModifiedBy>Elaine Irwin</cp:lastModifiedBy>
  <dcterms:created xsi:type="dcterms:W3CDTF">2017-03-01T10:35:35Z</dcterms:created>
  <dcterms:modified xsi:type="dcterms:W3CDTF">2018-05-01T15:24:55Z</dcterms:modified>
</cp:coreProperties>
</file>