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ublic\Public HSCPS\GP Unit\GP Certificates\Self-Assessments\2022-23\"/>
    </mc:Choice>
  </mc:AlternateContent>
  <xr:revisionPtr revIDLastSave="0" documentId="13_ncr:1_{45BF99DA-3987-4991-BED6-FCEA08962B42}" xr6:coauthVersionLast="36" xr6:coauthVersionMax="36" xr10:uidLastSave="{00000000-0000-0000-0000-000000000000}"/>
  <bookViews>
    <workbookView xWindow="0" yWindow="0" windowWidth="25200" windowHeight="11340" activeTab="2" xr2:uid="{00000000-000D-0000-FFFF-FFFF00000000}"/>
  </bookViews>
  <sheets>
    <sheet name="22-23 Self Assesment " sheetId="6" r:id="rId1"/>
    <sheet name="Full CARE year" sheetId="8" r:id="rId2"/>
    <sheet name="CARE in year" sheetId="1" r:id="rId3"/>
    <sheet name="Sheet1" sheetId="9" state="hidden" r:id="rId4"/>
  </sheets>
  <externalReferences>
    <externalReference r:id="rId5"/>
  </externalReferences>
  <definedNames>
    <definedName name="Box_54">'[1]Page 4'!$G$77</definedName>
    <definedName name="_xlnm.Print_Area" localSheetId="0">'22-23 Self Assesment '!$A$2:$A$73</definedName>
    <definedName name="_xlnm.Print_Area" localSheetId="2">'CARE in year'!$A$1:$L$57</definedName>
    <definedName name="_xlnm.Print_Area" localSheetId="1">'Full CARE year'!$A$1:$L$53</definedName>
  </definedNames>
  <calcPr calcId="191029" fullPrecision="0"/>
</workbook>
</file>

<file path=xl/calcChain.xml><?xml version="1.0" encoding="utf-8"?>
<calcChain xmlns="http://schemas.openxmlformats.org/spreadsheetml/2006/main">
  <c r="T25" i="8" l="1"/>
  <c r="V25" i="8"/>
  <c r="Y25" i="8"/>
  <c r="AA25" i="8"/>
  <c r="J11" i="8" l="1"/>
  <c r="J18" i="8" s="1"/>
  <c r="J25" i="8" s="1"/>
  <c r="J31" i="8" s="1"/>
  <c r="AA4" i="1"/>
  <c r="T27" i="1"/>
  <c r="V27" i="1"/>
  <c r="Y27" i="1"/>
  <c r="AA27" i="1"/>
  <c r="J15" i="8" l="1"/>
  <c r="J22" i="8" s="1"/>
  <c r="J28" i="8" s="1"/>
  <c r="J34" i="8" s="1"/>
  <c r="M33" i="8" s="1"/>
  <c r="A36" i="8" s="1"/>
  <c r="K11" i="1"/>
  <c r="J11" i="1" s="1"/>
  <c r="J18" i="1" s="1"/>
  <c r="A34" i="8" l="1"/>
  <c r="J25" i="1"/>
  <c r="J31" i="1" s="1"/>
  <c r="J15" i="1"/>
  <c r="J22" i="1" s="1"/>
  <c r="J28" i="1" s="1"/>
  <c r="J34" i="1" l="1"/>
  <c r="M33" i="1" s="1"/>
  <c r="A36" i="1" s="1"/>
  <c r="A34" i="1" l="1"/>
</calcChain>
</file>

<file path=xl/sharedStrings.xml><?xml version="1.0" encoding="utf-8"?>
<sst xmlns="http://schemas.openxmlformats.org/spreadsheetml/2006/main" count="252" uniqueCount="150">
  <si>
    <t>Box</t>
  </si>
  <si>
    <t>A</t>
  </si>
  <si>
    <t>B</t>
  </si>
  <si>
    <t>C</t>
  </si>
  <si>
    <t>D</t>
  </si>
  <si>
    <t>Step 1</t>
  </si>
  <si>
    <t xml:space="preserve">Step 2    </t>
  </si>
  <si>
    <t>+</t>
  </si>
  <si>
    <t>Step 3</t>
  </si>
  <si>
    <t>Step 4</t>
  </si>
  <si>
    <t>Step 5</t>
  </si>
  <si>
    <t>Step 6</t>
  </si>
  <si>
    <t>Step 7</t>
  </si>
  <si>
    <t>Step 8</t>
  </si>
  <si>
    <t>From</t>
  </si>
  <si>
    <t>To</t>
  </si>
  <si>
    <t>Tier</t>
  </si>
  <si>
    <t>Personal Details</t>
  </si>
  <si>
    <t>TOTAL</t>
  </si>
  <si>
    <t>Step 9</t>
  </si>
  <si>
    <t>Step 10</t>
  </si>
  <si>
    <t>I confirm that:</t>
  </si>
  <si>
    <t>(i.e. a salaried clinical assistant post) however includes Bed Fund income.</t>
  </si>
  <si>
    <t xml:space="preserve">Please note: Providing false information may lead to investigation and prosecution. </t>
  </si>
  <si>
    <t>Signature:</t>
  </si>
  <si>
    <t>Date:</t>
  </si>
  <si>
    <t>3a</t>
  </si>
  <si>
    <t>1a</t>
  </si>
  <si>
    <t>2a</t>
  </si>
  <si>
    <t>4a</t>
  </si>
  <si>
    <t>5a</t>
  </si>
  <si>
    <t>6a</t>
  </si>
  <si>
    <t>7a</t>
  </si>
  <si>
    <t>8a</t>
  </si>
  <si>
    <t>Please refer to the guidance notes at PART 2 when completing this form</t>
  </si>
  <si>
    <t xml:space="preserve">  </t>
  </si>
  <si>
    <r>
      <t>PART 2: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The Certificate And Guidance/Completion Notes</t>
    </r>
  </si>
  <si>
    <t>Please refer to the guidance notes when completing this form</t>
  </si>
  <si>
    <t>The information provided is correct and will be consistent (though may not be identical) with my HMRC tax return.</t>
  </si>
  <si>
    <t>All entries on this form should be completed with reference to Practitioner (GP) pensionable pay</t>
  </si>
  <si>
    <t>It includes Practice,Trust, Board, Solo, OOHs, Bed Fund and GP Locum income.</t>
  </si>
  <si>
    <t>A long-term fee based GP who works for a GP Practice, Trust or Board.</t>
  </si>
  <si>
    <t>forms A &amp; B, and complete a Self Assessment Form.</t>
  </si>
  <si>
    <r>
      <t xml:space="preserve">The total Practitioner HSC Pensionable income declared in Box 8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private income, bonuses, and overtime</t>
    </r>
  </si>
  <si>
    <r>
      <t xml:space="preserve">The total Practitioner HSC Pensionable income declared in Box 8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Officer income</t>
    </r>
  </si>
  <si>
    <t>ASSISTANT MEDICAL PRACTITIONERS - SELF ASSESSMENT OF TIERED CONTRIBUTIONS</t>
  </si>
  <si>
    <t>I have paid Added Years contributions (if relevant) on all my HSC pensionable income.</t>
  </si>
  <si>
    <t>and over</t>
  </si>
  <si>
    <t>This form must, in law, be completed by every Assistant Medical Practitioner who was in pensionable employment</t>
  </si>
  <si>
    <t>If an Assistant Medical Practitioner has worked for more than one GMS Practice as An Assistant</t>
  </si>
  <si>
    <t>If an Assistant Medical Practitioner also worked as Principal Practitioner (i.e. GP Partner or Single-Hander) in</t>
  </si>
  <si>
    <t xml:space="preserve">If an Assistant Medical Practitioner also worked as a freelance GP Locum they must continue to declare their GP Locum income on </t>
  </si>
  <si>
    <t xml:space="preserve"> Full name</t>
  </si>
  <si>
    <t>National Insurance number</t>
  </si>
  <si>
    <t xml:space="preserve">The pay that is used to set the contribution rate for GP (and non-GP) Providers who start  </t>
  </si>
  <si>
    <t xml:space="preserve"> **If this applies use the ‘CARE in year’ tab.                </t>
  </si>
  <si>
    <t>An Assistant medical Practitioner is;</t>
  </si>
  <si>
    <t>A Salaried GP formally employed by a Practice or by a Trust/Board.</t>
  </si>
  <si>
    <t>A GP who, for an Employing Authority, solely performs OOHs work etc., either on an employed or self-employed basis.</t>
  </si>
  <si>
    <t xml:space="preserve">Complete the form  reading the guidance /completion notes as you do so. Then sign  </t>
  </si>
  <si>
    <t>** CARE SCHEME – ANNUALISED FIGURES** ‘CARE IN YEAR’ TAB</t>
  </si>
  <si>
    <t xml:space="preserve"> </t>
  </si>
  <si>
    <t>PART 1: Who Must Complete This Form</t>
  </si>
  <si>
    <t>PART 3: Declaration</t>
  </si>
  <si>
    <t>Name in Capitals:</t>
  </si>
  <si>
    <r>
      <rPr>
        <b/>
        <sz val="10"/>
        <color indexed="10"/>
        <rFont val="Arial"/>
        <family val="2"/>
      </rPr>
      <t>Following year end</t>
    </r>
    <r>
      <rPr>
        <sz val="10"/>
        <color indexed="10"/>
        <rFont val="Arial"/>
        <family val="2"/>
      </rPr>
      <t>, HSC Pension Service will review your self asessment form and inform you of any over/under payments.</t>
    </r>
  </si>
  <si>
    <t>2) If you worked for an OOHP, any adjustments will be processed and are payable to or from HSC Pension Scheme.</t>
  </si>
  <si>
    <t>If I have paid Scheme contributions at an incorrect lower rate than stated in Box 9 I confirm that I will pay arrears to HSC Pension Scheme.</t>
  </si>
  <si>
    <t>3) If you worked as a Locum any adjustments will be made by HSC Pension Service using details we hold.</t>
  </si>
  <si>
    <t xml:space="preserve"> PART 2:</t>
  </si>
  <si>
    <t>tiered employee contributions were paid. Upon completion this form must be sent to HSC Pensions Service at GPcertificates@hscni.net as soon as possible after year end.</t>
  </si>
  <si>
    <r>
      <t xml:space="preserve">the Declaration at PART 3 below. This form must be sent to </t>
    </r>
    <r>
      <rPr>
        <b/>
        <u/>
        <sz val="10"/>
        <rFont val="Arial"/>
        <family val="2"/>
      </rPr>
      <t>GPCertificates@hscni.net</t>
    </r>
    <r>
      <rPr>
        <sz val="10"/>
        <rFont val="Arial"/>
        <family val="2"/>
      </rPr>
      <t xml:space="preserve"> as soon as possible after year end.</t>
    </r>
  </si>
  <si>
    <t>State your Assistant pensionable pay from any NIMDTA employments where you are an appraiser.</t>
  </si>
  <si>
    <t xml:space="preserve">1) If you worked for a Practice as a salaried GP any adjustments will already be processed to  BSO/Practice  via the Practice's Global Sum. </t>
  </si>
  <si>
    <r>
      <t xml:space="preserve">All queries should be addressed to </t>
    </r>
    <r>
      <rPr>
        <b/>
        <u/>
        <sz val="10"/>
        <rFont val="Arial"/>
        <family val="2"/>
      </rPr>
      <t>GPCertificates@hscni.net</t>
    </r>
    <r>
      <rPr>
        <sz val="10"/>
        <rFont val="Arial"/>
        <family val="2"/>
      </rPr>
      <t xml:space="preserve"> in the first instance.</t>
    </r>
  </si>
  <si>
    <t>GP Locums should also complete a self assessment of tiered contributions certificate at year end</t>
  </si>
  <si>
    <t>Actual Earnings April to October 2022</t>
  </si>
  <si>
    <t>Actual Contributions April to October 2022</t>
  </si>
  <si>
    <t>Actual Earnings November 2022 to March 2023</t>
  </si>
  <si>
    <t>Actual Earnings November 2022 to March 23</t>
  </si>
  <si>
    <t>Old rates April 2022 to October 2022</t>
  </si>
  <si>
    <t>New rates November 2022 to March 2023</t>
  </si>
  <si>
    <t>State any pensionable pay earned as a Principal Practitioner in 2022/23</t>
  </si>
  <si>
    <t>State your pensionable income from any Bed Fund work performed in 2022/23</t>
  </si>
  <si>
    <t>for the period 1st April 2022 to 31st March 2023</t>
  </si>
  <si>
    <t>Calculation of Tier for 2022/23</t>
  </si>
  <si>
    <t>Full CARE Year</t>
  </si>
  <si>
    <t>List the name and address of the Practice, if you are a Practice based GP, or/and the OOHP if you are employed as an OOHs GP, or the Trust/Board if you were solely employed or engaged directly by a Trust/Board.</t>
  </si>
  <si>
    <t>State your Assistant HSC pensionable pay from the Practice named in box C, gross of contributions  - confirm this figure with the Practice Manager</t>
  </si>
  <si>
    <t xml:space="preserve">State all your 2022/23  pensionable income from OOH Provider, gross of contributions.  Record providers name at C </t>
  </si>
  <si>
    <t>State your Assistant HSC pensionable pay from the Trust/Board named in box C</t>
  </si>
  <si>
    <t>Tier Table A</t>
  </si>
  <si>
    <t>Tier Table B</t>
  </si>
  <si>
    <t>Total Earnings across all roles for full year</t>
  </si>
  <si>
    <t>April 22 to October 22 rate payable</t>
  </si>
  <si>
    <t>November 22 to March 23 payable</t>
  </si>
  <si>
    <t>9a</t>
  </si>
  <si>
    <t>April 22 to October 22 Contributions due</t>
  </si>
  <si>
    <t>November 22 to March 23 contributions due</t>
  </si>
  <si>
    <t>1b</t>
  </si>
  <si>
    <t>1c</t>
  </si>
  <si>
    <t>1d</t>
  </si>
  <si>
    <t>2b</t>
  </si>
  <si>
    <t>3b</t>
  </si>
  <si>
    <t>4b</t>
  </si>
  <si>
    <t>5b</t>
  </si>
  <si>
    <t>6b</t>
  </si>
  <si>
    <t>7b</t>
  </si>
  <si>
    <t>2c</t>
  </si>
  <si>
    <t>3c</t>
  </si>
  <si>
    <t>4c</t>
  </si>
  <si>
    <t>5c</t>
  </si>
  <si>
    <t>6c</t>
  </si>
  <si>
    <t>7c</t>
  </si>
  <si>
    <t>2d</t>
  </si>
  <si>
    <t>3d</t>
  </si>
  <si>
    <t>4d</t>
  </si>
  <si>
    <t>5d</t>
  </si>
  <si>
    <t>6d</t>
  </si>
  <si>
    <t>7d</t>
  </si>
  <si>
    <t>8b</t>
  </si>
  <si>
    <t>8c</t>
  </si>
  <si>
    <t>8d</t>
  </si>
  <si>
    <r>
      <t xml:space="preserve">This is the difference in contributions that were paid and what was owed at the two different rate tiers. A </t>
    </r>
    <r>
      <rPr>
        <b/>
        <u/>
        <sz val="12"/>
        <rFont val="Arial"/>
        <family val="2"/>
      </rPr>
      <t>negative</t>
    </r>
    <r>
      <rPr>
        <sz val="12"/>
        <rFont val="Arial"/>
        <family val="2"/>
      </rPr>
      <t xml:space="preserve"> result amounts to underpaid contributions. A </t>
    </r>
    <r>
      <rPr>
        <b/>
        <u/>
        <sz val="12"/>
        <rFont val="Arial"/>
        <family val="2"/>
      </rPr>
      <t>positive</t>
    </r>
    <r>
      <rPr>
        <sz val="12"/>
        <rFont val="Arial"/>
        <family val="2"/>
      </rPr>
      <t xml:space="preserve"> Result amounts to overpaid Contributions. Refer to guidance notes.</t>
    </r>
  </si>
  <si>
    <t>Box 8a &amp; 8c will auto fill with the total of the HSC pensionable pay as stated in Boxes 1 to 7.   Box 8b &amp; 8d will auto fill with the total of the contributions paid as stated in Boxes 1 to 7</t>
  </si>
  <si>
    <t>All entries on this form should be completed with reference to Practitioner (GP) pensionable pay for the period 1st April 2022 to 31st March 2023</t>
  </si>
  <si>
    <t>First working day of the year - 01/04/2022 or later</t>
  </si>
  <si>
    <t>Last working day of the year - 31/03/2023 or earlier</t>
  </si>
  <si>
    <t>The rate paid in the 2022/23 year is split into 2 rates. One from April to October based on Table A, the second from November to March based on Table B. Box 9 and 9a will fill automatically based on the figure in Box D</t>
  </si>
  <si>
    <t>This step calculates the contributions due based on the rate calculated in step 9</t>
  </si>
  <si>
    <t>November 22 to March 23 contributions due based on rate in box 9a</t>
  </si>
  <si>
    <t>April 22 to October 22 Contributions due based on rate in box 9</t>
  </si>
  <si>
    <t>Annualised</t>
  </si>
  <si>
    <t>days in scheme</t>
  </si>
  <si>
    <t>Actual</t>
  </si>
  <si>
    <t>April to  October cotnribributions Variance</t>
  </si>
  <si>
    <t>November to March contributions Variance</t>
  </si>
  <si>
    <t>between 01/04/2022 to 31/03/2023 (inclusive) in Northern Ireland to ensure that the correct rate of Scheme</t>
  </si>
  <si>
    <t>The tiered employee contribution rate in year 2022/23 is the total of all HSC GP (Practitioner) income in year 2022/23</t>
  </si>
  <si>
    <t>in 2022/23 they must include the total of all earnings on this form  and list the practices.</t>
  </si>
  <si>
    <t>2022/23 they must also complete the Annual Certificate of Pensionable Profit.</t>
  </si>
  <si>
    <t>The rate in Box 9 is the tiered rate that must be applied to all Practitioner (GP) income in year 2022/23.</t>
  </si>
  <si>
    <t>For example, a GP who starts in a Practice on 01/06/2022 and earns £70,000.00 (Actual earnings for part year) up to 31/03/2023 will be subject to the 13.5% rate. (£70,000.00 divided by 304 days x 365 days =annualised pay of £84,046.05). CARE 2015 only.  If you have worked over different periods in the year with a break, add the total days worked and enter this at Box F.  Enter your actual earnings from all employments from Box 1 onwards and enter your actual contributions paid from Box 1a onwards. The worksheet will auto fill, showing result at Box 11.</t>
  </si>
  <si>
    <t>CARE in year</t>
  </si>
  <si>
    <t>To ensure you have paid the correct rate, we will annualise the earnings for a full year. To do this, please enter your start date and end date in the boxes below</t>
  </si>
  <si>
    <t>The rate paid in the 2022/23 year is split into 2 rates. One from April to October based on Table A, the second from November to March based on Table B. Box 9 and 9a will fill automatically based on the Annualised figure in Box D</t>
  </si>
  <si>
    <t>Actual Contributions November 2022 to March 23</t>
  </si>
  <si>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the 1st of April 2022 and join the </t>
    </r>
    <r>
      <rPr>
        <b/>
        <sz val="10"/>
        <rFont val="Arial"/>
        <family val="2"/>
      </rPr>
      <t>CARE Scheme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 xml:space="preserve">annualised. </t>
    </r>
  </si>
  <si>
    <t>Step 11</t>
  </si>
  <si>
    <t>State any pensionable pay earned as a freelance GP Locum in 2022/23 (Pay received April - March), gross of contributions,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</si>
</sst>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_-* #,##0_-;\-* #,##0_-;_-* &quot;-&quot;??_-;_-@_-"/>
    <numFmt numFmtId="166" formatCode="0.0%"/>
    <numFmt numFmtId="167" formatCode="#,##0.00_ ;[Red]\-#,##0.00\ "/>
    <numFmt numFmtId="168" formatCode="&quot;£&quot;#,##0.00"/>
    <numFmt numFmtId="169" formatCode="0.00_ ;[Red]\-0.00\ 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7" fillId="0" borderId="0" xfId="0" applyFont="1"/>
    <xf numFmtId="0" fontId="15" fillId="0" borderId="0" xfId="0" applyFont="1"/>
    <xf numFmtId="0" fontId="0" fillId="0" borderId="1" xfId="0" applyBorder="1"/>
    <xf numFmtId="0" fontId="15" fillId="0" borderId="1" xfId="0" applyFont="1" applyBorder="1"/>
    <xf numFmtId="0" fontId="13" fillId="0" borderId="1" xfId="0" applyFont="1" applyBorder="1"/>
    <xf numFmtId="0" fontId="15" fillId="0" borderId="0" xfId="0" applyFont="1" applyBorder="1"/>
    <xf numFmtId="0" fontId="0" fillId="0" borderId="0" xfId="0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Protection="1"/>
    <xf numFmtId="0" fontId="0" fillId="0" borderId="0" xfId="0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18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vertical="center" wrapText="1"/>
    </xf>
    <xf numFmtId="0" fontId="24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67" fontId="3" fillId="2" borderId="0" xfId="1" applyNumberFormat="1" applyFont="1" applyFill="1" applyBorder="1" applyAlignment="1" applyProtection="1">
      <alignment horizontal="right"/>
    </xf>
    <xf numFmtId="10" fontId="12" fillId="0" borderId="6" xfId="0" applyNumberFormat="1" applyFont="1" applyFill="1" applyBorder="1" applyProtection="1"/>
    <xf numFmtId="1" fontId="12" fillId="0" borderId="6" xfId="0" applyNumberFormat="1" applyFont="1" applyFill="1" applyBorder="1" applyAlignment="1" applyProtection="1">
      <alignment horizontal="center"/>
    </xf>
    <xf numFmtId="44" fontId="11" fillId="0" borderId="6" xfId="0" applyNumberFormat="1" applyFont="1" applyFill="1" applyBorder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6" fillId="0" borderId="0" xfId="0" applyFont="1" applyBorder="1" applyAlignment="1">
      <alignment wrapText="1"/>
    </xf>
    <xf numFmtId="0" fontId="2" fillId="0" borderId="0" xfId="0" applyFont="1" applyFill="1" applyBorder="1" applyProtection="1"/>
    <xf numFmtId="167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167" fontId="2" fillId="2" borderId="0" xfId="1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0" fontId="12" fillId="0" borderId="0" xfId="0" applyNumberFormat="1" applyFont="1" applyFill="1" applyBorder="1" applyProtection="1"/>
    <xf numFmtId="1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44" fontId="11" fillId="0" borderId="0" xfId="0" applyNumberFormat="1" applyFont="1" applyFill="1" applyBorder="1" applyProtection="1"/>
    <xf numFmtId="0" fontId="3" fillId="0" borderId="0" xfId="0" applyFont="1" applyFill="1" applyBorder="1" applyProtection="1"/>
    <xf numFmtId="166" fontId="10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0" fontId="1" fillId="4" borderId="9" xfId="0" applyFont="1" applyFill="1" applyBorder="1" applyAlignment="1">
      <alignment vertical="center" wrapText="1"/>
    </xf>
    <xf numFmtId="0" fontId="14" fillId="0" borderId="0" xfId="0" applyFont="1" applyProtection="1"/>
    <xf numFmtId="0" fontId="3" fillId="0" borderId="0" xfId="0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6" fillId="0" borderId="0" xfId="0" applyFont="1" applyProtection="1"/>
    <xf numFmtId="0" fontId="2" fillId="5" borderId="0" xfId="0" applyFont="1" applyFill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vertical="top" wrapText="1"/>
    </xf>
    <xf numFmtId="0" fontId="3" fillId="5" borderId="0" xfId="0" applyFont="1" applyFill="1" applyBorder="1" applyProtection="1"/>
    <xf numFmtId="0" fontId="0" fillId="5" borderId="0" xfId="0" applyFill="1" applyAlignment="1" applyProtection="1">
      <alignment vertical="top" wrapText="1"/>
    </xf>
    <xf numFmtId="0" fontId="0" fillId="5" borderId="0" xfId="0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3" fillId="5" borderId="0" xfId="0" applyFont="1" applyFill="1" applyProtection="1"/>
    <xf numFmtId="0" fontId="0" fillId="0" borderId="0" xfId="0" applyBorder="1" applyAlignment="1" applyProtection="1">
      <alignment horizontal="center"/>
    </xf>
    <xf numFmtId="0" fontId="5" fillId="5" borderId="0" xfId="0" applyFont="1" applyFill="1" applyProtection="1"/>
    <xf numFmtId="0" fontId="11" fillId="0" borderId="0" xfId="0" applyFont="1" applyBorder="1" applyAlignment="1" applyProtection="1"/>
    <xf numFmtId="0" fontId="3" fillId="5" borderId="0" xfId="0" applyFont="1" applyFill="1" applyAlignment="1" applyProtection="1">
      <alignment wrapText="1"/>
    </xf>
    <xf numFmtId="0" fontId="2" fillId="5" borderId="0" xfId="0" applyFont="1" applyFill="1" applyAlignment="1" applyProtection="1">
      <alignment wrapText="1"/>
    </xf>
    <xf numFmtId="164" fontId="2" fillId="5" borderId="13" xfId="0" applyNumberFormat="1" applyFont="1" applyFill="1" applyBorder="1" applyAlignment="1" applyProtection="1">
      <alignment horizontal="center" wrapText="1"/>
    </xf>
    <xf numFmtId="0" fontId="2" fillId="5" borderId="14" xfId="0" applyFont="1" applyFill="1" applyBorder="1" applyAlignment="1" applyProtection="1">
      <alignment horizontal="center" wrapText="1"/>
    </xf>
    <xf numFmtId="164" fontId="2" fillId="5" borderId="14" xfId="0" applyNumberFormat="1" applyFont="1" applyFill="1" applyBorder="1" applyAlignment="1" applyProtection="1">
      <alignment horizontal="center" wrapText="1"/>
    </xf>
    <xf numFmtId="0" fontId="2" fillId="5" borderId="15" xfId="0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center" wrapText="1"/>
    </xf>
    <xf numFmtId="164" fontId="2" fillId="5" borderId="15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19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2" fillId="5" borderId="0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165" fontId="2" fillId="5" borderId="16" xfId="1" applyNumberFormat="1" applyFont="1" applyFill="1" applyBorder="1" applyAlignment="1" applyProtection="1">
      <alignment horizontal="right"/>
    </xf>
    <xf numFmtId="165" fontId="2" fillId="5" borderId="0" xfId="1" applyNumberFormat="1" applyFont="1" applyFill="1" applyBorder="1" applyAlignment="1" applyProtection="1">
      <alignment horizontal="right"/>
    </xf>
    <xf numFmtId="165" fontId="2" fillId="5" borderId="17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9" fillId="0" borderId="29" xfId="0" applyFont="1" applyFill="1" applyBorder="1" applyAlignment="1" applyProtection="1"/>
    <xf numFmtId="0" fontId="3" fillId="5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167" fontId="1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 wrapText="1"/>
    </xf>
    <xf numFmtId="167" fontId="3" fillId="5" borderId="16" xfId="1" applyNumberFormat="1" applyFont="1" applyFill="1" applyBorder="1" applyAlignment="1" applyProtection="1"/>
    <xf numFmtId="167" fontId="3" fillId="5" borderId="0" xfId="1" applyNumberFormat="1" applyFont="1" applyFill="1" applyBorder="1" applyAlignment="1" applyProtection="1"/>
    <xf numFmtId="167" fontId="3" fillId="5" borderId="17" xfId="1" applyNumberFormat="1" applyFont="1" applyFill="1" applyBorder="1" applyAlignment="1" applyProtection="1"/>
    <xf numFmtId="167" fontId="3" fillId="0" borderId="0" xfId="1" applyNumberFormat="1" applyFont="1" applyBorder="1" applyAlignment="1" applyProtection="1"/>
    <xf numFmtId="0" fontId="2" fillId="5" borderId="0" xfId="0" applyFont="1" applyFill="1" applyAlignment="1" applyProtection="1">
      <alignment vertical="center" wrapText="1"/>
    </xf>
    <xf numFmtId="0" fontId="12" fillId="5" borderId="0" xfId="0" applyFont="1" applyFill="1" applyProtection="1"/>
    <xf numFmtId="165" fontId="3" fillId="5" borderId="16" xfId="1" applyNumberFormat="1" applyFont="1" applyFill="1" applyBorder="1" applyAlignment="1" applyProtection="1">
      <alignment horizontal="right"/>
    </xf>
    <xf numFmtId="165" fontId="3" fillId="5" borderId="0" xfId="1" applyNumberFormat="1" applyFont="1" applyFill="1" applyBorder="1" applyAlignment="1" applyProtection="1">
      <alignment horizontal="right"/>
    </xf>
    <xf numFmtId="165" fontId="3" fillId="5" borderId="17" xfId="1" applyNumberFormat="1" applyFont="1" applyFill="1" applyBorder="1" applyAlignment="1" applyProtection="1">
      <alignment horizontal="right"/>
    </xf>
    <xf numFmtId="165" fontId="3" fillId="0" borderId="0" xfId="1" applyNumberFormat="1" applyFont="1" applyBorder="1" applyAlignment="1" applyProtection="1">
      <alignment horizontal="right"/>
    </xf>
    <xf numFmtId="10" fontId="25" fillId="0" borderId="0" xfId="2" applyNumberFormat="1" applyFont="1" applyFill="1" applyBorder="1" applyAlignment="1" applyProtection="1">
      <alignment vertical="center" wrapText="1"/>
    </xf>
    <xf numFmtId="14" fontId="3" fillId="0" borderId="0" xfId="0" applyNumberFormat="1" applyFont="1" applyFill="1" applyBorder="1" applyProtection="1"/>
    <xf numFmtId="165" fontId="6" fillId="5" borderId="16" xfId="1" applyNumberFormat="1" applyFont="1" applyFill="1" applyBorder="1" applyAlignment="1" applyProtection="1">
      <alignment horizontal="center"/>
    </xf>
    <xf numFmtId="165" fontId="6" fillId="5" borderId="0" xfId="1" applyNumberFormat="1" applyFont="1" applyFill="1" applyBorder="1" applyAlignment="1" applyProtection="1">
      <alignment horizontal="center"/>
    </xf>
    <xf numFmtId="165" fontId="6" fillId="5" borderId="17" xfId="1" applyNumberFormat="1" applyFont="1" applyFill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167" fontId="3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3" fillId="5" borderId="24" xfId="1" applyNumberFormat="1" applyFont="1" applyFill="1" applyBorder="1" applyAlignment="1" applyProtection="1">
      <alignment horizontal="right"/>
    </xf>
    <xf numFmtId="0" fontId="2" fillId="5" borderId="19" xfId="0" applyFont="1" applyFill="1" applyBorder="1" applyAlignment="1" applyProtection="1">
      <alignment horizontal="center"/>
    </xf>
    <xf numFmtId="165" fontId="3" fillId="5" borderId="19" xfId="1" applyNumberFormat="1" applyFont="1" applyFill="1" applyBorder="1" applyAlignment="1" applyProtection="1">
      <alignment horizontal="right"/>
    </xf>
    <xf numFmtId="0" fontId="2" fillId="5" borderId="20" xfId="0" applyFont="1" applyFill="1" applyBorder="1" applyAlignment="1" applyProtection="1">
      <alignment horizontal="center"/>
    </xf>
    <xf numFmtId="165" fontId="3" fillId="5" borderId="20" xfId="1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 applyAlignment="1" applyProtection="1"/>
    <xf numFmtId="0" fontId="2" fillId="5" borderId="0" xfId="0" applyFont="1" applyFill="1" applyAlignment="1" applyProtection="1">
      <alignment vertical="top"/>
    </xf>
    <xf numFmtId="0" fontId="11" fillId="5" borderId="0" xfId="0" applyFont="1" applyFill="1" applyAlignment="1" applyProtection="1">
      <alignment vertical="top" wrapText="1"/>
    </xf>
    <xf numFmtId="167" fontId="2" fillId="5" borderId="0" xfId="1" applyNumberFormat="1" applyFont="1" applyFill="1" applyBorder="1" applyAlignment="1" applyProtection="1">
      <alignment horizontal="right"/>
    </xf>
    <xf numFmtId="0" fontId="2" fillId="5" borderId="14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/>
    </xf>
    <xf numFmtId="0" fontId="0" fillId="5" borderId="19" xfId="0" applyFill="1" applyBorder="1" applyAlignment="1" applyProtection="1">
      <alignment vertical="center" wrapText="1"/>
    </xf>
    <xf numFmtId="165" fontId="6" fillId="0" borderId="0" xfId="1" applyNumberFormat="1" applyFont="1" applyFill="1" applyBorder="1" applyAlignment="1" applyProtection="1">
      <alignment horizontal="center"/>
    </xf>
    <xf numFmtId="0" fontId="26" fillId="0" borderId="0" xfId="0" applyFont="1" applyFill="1" applyProtection="1"/>
    <xf numFmtId="10" fontId="12" fillId="0" borderId="6" xfId="0" applyNumberFormat="1" applyFont="1" applyBorder="1" applyProtection="1"/>
    <xf numFmtId="44" fontId="11" fillId="0" borderId="6" xfId="0" applyNumberFormat="1" applyFont="1" applyBorder="1" applyProtection="1"/>
    <xf numFmtId="44" fontId="11" fillId="0" borderId="6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10" fontId="3" fillId="0" borderId="0" xfId="0" quotePrefix="1" applyNumberFormat="1" applyFont="1" applyFill="1" applyBorder="1" applyAlignment="1" applyProtection="1"/>
    <xf numFmtId="0" fontId="6" fillId="0" borderId="0" xfId="0" applyFont="1" applyBorder="1" applyProtection="1"/>
    <xf numFmtId="0" fontId="11" fillId="0" borderId="0" xfId="0" applyFont="1" applyProtection="1"/>
    <xf numFmtId="167" fontId="3" fillId="6" borderId="18" xfId="1" applyNumberFormat="1" applyFont="1" applyFill="1" applyBorder="1" applyAlignment="1" applyProtection="1">
      <alignment horizontal="right"/>
      <protection locked="0"/>
    </xf>
    <xf numFmtId="167" fontId="3" fillId="6" borderId="6" xfId="1" applyNumberFormat="1" applyFont="1" applyFill="1" applyBorder="1" applyAlignment="1" applyProtection="1">
      <alignment horizontal="right"/>
      <protection locked="0"/>
    </xf>
    <xf numFmtId="167" fontId="3" fillId="6" borderId="25" xfId="1" applyNumberFormat="1" applyFont="1" applyFill="1" applyBorder="1" applyAlignment="1" applyProtection="1">
      <alignment horizontal="right"/>
      <protection locked="0"/>
    </xf>
    <xf numFmtId="0" fontId="27" fillId="0" borderId="35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5" borderId="0" xfId="0" applyFont="1" applyFill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168" fontId="2" fillId="0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 applyProtection="1"/>
    <xf numFmtId="0" fontId="12" fillId="0" borderId="0" xfId="0" applyFont="1" applyFill="1" applyBorder="1" applyProtection="1"/>
    <xf numFmtId="44" fontId="11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44" fontId="11" fillId="0" borderId="6" xfId="0" applyNumberFormat="1" applyFont="1" applyFill="1" applyBorder="1" applyProtection="1"/>
    <xf numFmtId="44" fontId="11" fillId="0" borderId="6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vertical="top" wrapText="1"/>
    </xf>
    <xf numFmtId="0" fontId="0" fillId="5" borderId="0" xfId="0" applyFill="1" applyAlignment="1" applyProtection="1">
      <alignment vertical="top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top" wrapText="1"/>
    </xf>
    <xf numFmtId="167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12" fillId="0" borderId="0" xfId="0" applyFont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9" fontId="2" fillId="0" borderId="10" xfId="0" applyNumberFormat="1" applyFont="1" applyFill="1" applyBorder="1" applyAlignment="1" applyProtection="1">
      <alignment horizontal="center" wrapText="1"/>
    </xf>
    <xf numFmtId="169" fontId="2" fillId="0" borderId="12" xfId="0" applyNumberFormat="1" applyFont="1" applyFill="1" applyBorder="1" applyAlignment="1" applyProtection="1">
      <alignment horizontal="center" wrapText="1"/>
    </xf>
    <xf numFmtId="0" fontId="2" fillId="5" borderId="13" xfId="0" applyFont="1" applyFill="1" applyBorder="1" applyAlignment="1" applyProtection="1">
      <alignment horizontal="center" vertical="top" wrapText="1"/>
    </xf>
    <xf numFmtId="0" fontId="2" fillId="5" borderId="14" xfId="0" applyFont="1" applyFill="1" applyBorder="1" applyAlignment="1" applyProtection="1">
      <alignment horizontal="center" vertical="top" wrapText="1"/>
    </xf>
    <xf numFmtId="0" fontId="2" fillId="5" borderId="15" xfId="0" applyFont="1" applyFill="1" applyBorder="1" applyAlignment="1" applyProtection="1">
      <alignment horizontal="center" vertical="top" wrapText="1"/>
    </xf>
    <xf numFmtId="0" fontId="2" fillId="5" borderId="16" xfId="0" applyFont="1" applyFill="1" applyBorder="1" applyAlignment="1" applyProtection="1">
      <alignment horizontal="center" vertical="top" wrapText="1"/>
    </xf>
    <xf numFmtId="0" fontId="2" fillId="5" borderId="0" xfId="0" applyFont="1" applyFill="1" applyBorder="1" applyAlignment="1" applyProtection="1">
      <alignment horizontal="center" vertical="top" wrapText="1"/>
    </xf>
    <xf numFmtId="0" fontId="2" fillId="5" borderId="17" xfId="0" applyFont="1" applyFill="1" applyBorder="1" applyAlignment="1" applyProtection="1">
      <alignment horizontal="center" vertical="top" wrapText="1"/>
    </xf>
    <xf numFmtId="0" fontId="2" fillId="5" borderId="24" xfId="0" applyFont="1" applyFill="1" applyBorder="1" applyAlignment="1" applyProtection="1">
      <alignment horizontal="center" vertical="top" wrapText="1"/>
    </xf>
    <xf numFmtId="0" fontId="2" fillId="5" borderId="19" xfId="0" applyFont="1" applyFill="1" applyBorder="1" applyAlignment="1" applyProtection="1">
      <alignment horizontal="center" vertical="top" wrapText="1"/>
    </xf>
    <xf numFmtId="0" fontId="2" fillId="5" borderId="20" xfId="0" applyFont="1" applyFill="1" applyBorder="1" applyAlignment="1" applyProtection="1">
      <alignment horizontal="center" vertical="top" wrapText="1"/>
    </xf>
    <xf numFmtId="0" fontId="9" fillId="6" borderId="3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9" fillId="6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167" fontId="3" fillId="0" borderId="0" xfId="1" applyNumberFormat="1" applyFont="1" applyFill="1" applyBorder="1" applyAlignment="1" applyProtection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</xf>
    <xf numFmtId="2" fontId="2" fillId="0" borderId="12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6" borderId="30" xfId="0" applyFont="1" applyFill="1" applyBorder="1" applyAlignment="1" applyProtection="1">
      <alignment horizontal="center" vertical="top" wrapText="1"/>
      <protection locked="0"/>
    </xf>
    <xf numFmtId="0" fontId="9" fillId="6" borderId="29" xfId="0" applyFont="1" applyFill="1" applyBorder="1" applyAlignment="1" applyProtection="1">
      <alignment horizontal="center" vertical="top" wrapText="1"/>
      <protection locked="0"/>
    </xf>
    <xf numFmtId="0" fontId="9" fillId="6" borderId="31" xfId="0" applyFont="1" applyFill="1" applyBorder="1" applyAlignment="1" applyProtection="1">
      <alignment horizontal="center" vertical="top" wrapText="1"/>
      <protection locked="0"/>
    </xf>
    <xf numFmtId="0" fontId="9" fillId="6" borderId="32" xfId="0" applyFont="1" applyFill="1" applyBorder="1" applyAlignment="1" applyProtection="1">
      <alignment horizontal="center" vertical="top" wrapText="1"/>
      <protection locked="0"/>
    </xf>
    <xf numFmtId="0" fontId="9" fillId="6" borderId="0" xfId="0" applyFont="1" applyFill="1" applyBorder="1" applyAlignment="1" applyProtection="1">
      <alignment horizontal="center" vertical="top" wrapTex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0" fontId="9" fillId="6" borderId="33" xfId="0" applyFont="1" applyFill="1" applyBorder="1" applyAlignment="1" applyProtection="1">
      <alignment horizontal="center" vertical="top" wrapText="1"/>
      <protection locked="0"/>
    </xf>
    <xf numFmtId="0" fontId="9" fillId="6" borderId="1" xfId="0" applyFont="1" applyFill="1" applyBorder="1" applyAlignment="1" applyProtection="1">
      <alignment horizontal="center" vertical="top" wrapText="1"/>
      <protection locked="0"/>
    </xf>
    <xf numFmtId="0" fontId="9" fillId="6" borderId="3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2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22" xfId="0" applyFont="1" applyFill="1" applyBorder="1" applyAlignment="1" applyProtection="1">
      <alignment horizontal="center"/>
    </xf>
    <xf numFmtId="0" fontId="2" fillId="5" borderId="23" xfId="0" applyFont="1" applyFill="1" applyBorder="1" applyAlignment="1" applyProtection="1">
      <alignment horizontal="center"/>
    </xf>
    <xf numFmtId="44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67" fontId="2" fillId="5" borderId="26" xfId="1" applyNumberFormat="1" applyFont="1" applyFill="1" applyBorder="1" applyAlignment="1" applyProtection="1">
      <alignment horizontal="center" vertical="center" wrapText="1"/>
    </xf>
    <xf numFmtId="167" fontId="2" fillId="5" borderId="27" xfId="1" applyNumberFormat="1" applyFont="1" applyFill="1" applyBorder="1" applyAlignment="1" applyProtection="1">
      <alignment horizontal="center" vertical="center" wrapText="1"/>
    </xf>
    <xf numFmtId="167" fontId="2" fillId="5" borderId="28" xfId="1" applyNumberFormat="1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left"/>
      <protection locked="0"/>
    </xf>
    <xf numFmtId="0" fontId="8" fillId="6" borderId="5" xfId="0" applyFont="1" applyFill="1" applyBorder="1" applyAlignment="1" applyProtection="1">
      <alignment horizontal="left"/>
      <protection locked="0"/>
    </xf>
    <xf numFmtId="167" fontId="14" fillId="0" borderId="26" xfId="0" applyNumberFormat="1" applyFont="1" applyFill="1" applyBorder="1" applyAlignment="1" applyProtection="1">
      <alignment horizontal="center" vertical="center" wrapText="1"/>
    </xf>
    <xf numFmtId="167" fontId="14" fillId="0" borderId="28" xfId="0" applyNumberFormat="1" applyFont="1" applyFill="1" applyBorder="1" applyAlignment="1" applyProtection="1">
      <alignment horizontal="center" vertical="center" wrapText="1"/>
    </xf>
    <xf numFmtId="10" fontId="25" fillId="3" borderId="10" xfId="2" applyNumberFormat="1" applyFont="1" applyBorder="1" applyAlignment="1" applyProtection="1">
      <alignment horizontal="center" vertical="center" wrapText="1"/>
    </xf>
    <xf numFmtId="10" fontId="25" fillId="3" borderId="12" xfId="2" applyNumberFormat="1" applyFont="1" applyBorder="1" applyAlignment="1" applyProtection="1">
      <alignment horizontal="center" vertical="center" wrapText="1"/>
    </xf>
    <xf numFmtId="167" fontId="14" fillId="0" borderId="0" xfId="0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Alignment="1" applyProtection="1">
      <alignment vertical="top" wrapText="1"/>
    </xf>
    <xf numFmtId="0" fontId="2" fillId="0" borderId="32" xfId="0" applyFont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top" wrapText="1"/>
    </xf>
    <xf numFmtId="0" fontId="11" fillId="5" borderId="15" xfId="0" applyFont="1" applyFill="1" applyBorder="1" applyAlignment="1" applyProtection="1">
      <alignment horizontal="center" vertical="top" wrapText="1"/>
    </xf>
    <xf numFmtId="0" fontId="11" fillId="5" borderId="0" xfId="0" applyFont="1" applyFill="1" applyBorder="1" applyAlignment="1" applyProtection="1">
      <alignment horizontal="center" vertical="top" wrapText="1"/>
    </xf>
    <xf numFmtId="0" fontId="11" fillId="5" borderId="17" xfId="0" applyFont="1" applyFill="1" applyBorder="1" applyAlignment="1" applyProtection="1">
      <alignment horizontal="center" vertical="top" wrapText="1"/>
    </xf>
    <xf numFmtId="0" fontId="11" fillId="5" borderId="19" xfId="0" applyFont="1" applyFill="1" applyBorder="1" applyAlignment="1" applyProtection="1">
      <alignment horizontal="center" vertical="top" wrapText="1"/>
    </xf>
    <xf numFmtId="0" fontId="11" fillId="5" borderId="20" xfId="0" applyFont="1" applyFill="1" applyBorder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 applyProtection="1">
      <alignment vertical="top" wrapText="1"/>
    </xf>
    <xf numFmtId="0" fontId="25" fillId="0" borderId="0" xfId="2" applyNumberFormat="1" applyFont="1" applyFill="1" applyBorder="1" applyAlignment="1" applyProtection="1">
      <alignment horizontal="center" vertical="center" wrapText="1"/>
    </xf>
    <xf numFmtId="44" fontId="11" fillId="0" borderId="3" xfId="0" applyNumberFormat="1" applyFont="1" applyFill="1" applyBorder="1" applyProtection="1"/>
    <xf numFmtId="44" fontId="11" fillId="0" borderId="5" xfId="0" applyNumberFormat="1" applyFont="1" applyFill="1" applyBorder="1" applyProtection="1"/>
    <xf numFmtId="44" fontId="11" fillId="0" borderId="29" xfId="0" applyNumberFormat="1" applyFont="1" applyFill="1" applyBorder="1" applyProtection="1"/>
    <xf numFmtId="44" fontId="11" fillId="0" borderId="3" xfId="0" applyNumberFormat="1" applyFont="1" applyFill="1" applyBorder="1" applyAlignment="1" applyProtection="1">
      <alignment horizontal="center"/>
    </xf>
    <xf numFmtId="44" fontId="11" fillId="0" borderId="5" xfId="0" applyNumberFormat="1" applyFont="1" applyFill="1" applyBorder="1" applyAlignment="1" applyProtection="1">
      <alignment horizontal="center"/>
    </xf>
    <xf numFmtId="44" fontId="11" fillId="0" borderId="3" xfId="0" applyNumberFormat="1" applyFont="1" applyBorder="1" applyAlignment="1" applyProtection="1">
      <alignment horizontal="center"/>
    </xf>
    <xf numFmtId="44" fontId="1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12" fillId="0" borderId="1" xfId="0" applyNumberFormat="1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2" fontId="25" fillId="3" borderId="10" xfId="2" applyNumberFormat="1" applyFont="1" applyBorder="1" applyAlignment="1" applyProtection="1">
      <alignment horizontal="center" vertical="center" wrapText="1"/>
    </xf>
    <xf numFmtId="2" fontId="25" fillId="3" borderId="12" xfId="2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14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1" xfId="0" applyFont="1" applyFill="1" applyBorder="1" applyAlignment="1" applyProtection="1">
      <alignment horizontal="center" vertical="center" wrapText="1"/>
      <protection locked="0"/>
    </xf>
    <xf numFmtId="0" fontId="14" fillId="6" borderId="33" xfId="0" applyFont="1" applyFill="1" applyBorder="1" applyAlignment="1" applyProtection="1">
      <alignment horizontal="center" vertical="center" wrapText="1"/>
      <protection locked="0"/>
    </xf>
    <xf numFmtId="0" fontId="14" fillId="6" borderId="34" xfId="0" applyFont="1" applyFill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</xf>
    <xf numFmtId="0" fontId="28" fillId="0" borderId="37" xfId="0" applyFont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top" wrapText="1"/>
    </xf>
    <xf numFmtId="44" fontId="11" fillId="0" borderId="6" xfId="0" applyNumberFormat="1" applyFont="1" applyFill="1" applyBorder="1" applyProtection="1"/>
    <xf numFmtId="44" fontId="11" fillId="0" borderId="6" xfId="0" applyNumberFormat="1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8" fontId="2" fillId="0" borderId="10" xfId="0" applyNumberFormat="1" applyFont="1" applyFill="1" applyBorder="1" applyAlignment="1" applyProtection="1">
      <alignment horizontal="center" vertical="center" wrapText="1"/>
    </xf>
    <xf numFmtId="8" fontId="2" fillId="0" borderId="11" xfId="0" applyNumberFormat="1" applyFont="1" applyFill="1" applyBorder="1" applyAlignment="1" applyProtection="1">
      <alignment horizontal="center" vertical="center" wrapText="1"/>
    </xf>
    <xf numFmtId="8" fontId="2" fillId="0" borderId="12" xfId="0" applyNumberFormat="1" applyFont="1" applyFill="1" applyBorder="1" applyAlignment="1" applyProtection="1">
      <alignment horizontal="center" vertical="center" wrapText="1"/>
    </xf>
    <xf numFmtId="168" fontId="2" fillId="0" borderId="10" xfId="0" applyNumberFormat="1" applyFont="1" applyFill="1" applyBorder="1" applyAlignment="1" applyProtection="1">
      <alignment horizontal="center" wrapText="1"/>
    </xf>
    <xf numFmtId="168" fontId="2" fillId="0" borderId="12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7" fontId="14" fillId="0" borderId="13" xfId="0" applyNumberFormat="1" applyFont="1" applyFill="1" applyBorder="1" applyAlignment="1" applyProtection="1">
      <alignment horizontal="center" vertical="center" wrapText="1"/>
    </xf>
    <xf numFmtId="167" fontId="14" fillId="0" borderId="24" xfId="0" applyNumberFormat="1" applyFont="1" applyFill="1" applyBorder="1" applyAlignment="1" applyProtection="1">
      <alignment horizontal="center" vertical="center" wrapText="1"/>
    </xf>
    <xf numFmtId="167" fontId="27" fillId="0" borderId="15" xfId="0" applyNumberFormat="1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9" fillId="6" borderId="30" xfId="0" applyFont="1" applyFill="1" applyBorder="1" applyAlignment="1" applyProtection="1">
      <alignment horizontal="center"/>
      <protection locked="0"/>
    </xf>
    <xf numFmtId="0" fontId="9" fillId="6" borderId="29" xfId="0" applyFont="1" applyFill="1" applyBorder="1" applyAlignment="1" applyProtection="1">
      <alignment horizontal="center"/>
      <protection locked="0"/>
    </xf>
    <xf numFmtId="0" fontId="9" fillId="6" borderId="31" xfId="0" applyFont="1" applyFill="1" applyBorder="1" applyAlignment="1" applyProtection="1">
      <alignment horizontal="center"/>
      <protection locked="0"/>
    </xf>
    <xf numFmtId="0" fontId="9" fillId="6" borderId="32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33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34" xfId="0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8" fillId="0" borderId="29" xfId="0" applyFont="1" applyFill="1" applyBorder="1" applyAlignment="1" applyProtection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scpensions.hscni.net/Users/rpeop001/AppData/Local/Microsoft/Windows/Temporary%20Internet%20Files/Content.Outlook/GPJ72EV2/Annual%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Values"/>
    </sheetNames>
    <sheetDataSet>
      <sheetData sheetId="0"/>
      <sheetData sheetId="1"/>
      <sheetData sheetId="2"/>
      <sheetData sheetId="3">
        <row r="77">
          <cell r="G77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AX73"/>
  <sheetViews>
    <sheetView view="pageLayout" zoomScaleNormal="100" workbookViewId="0">
      <selection activeCell="A26" sqref="A26"/>
    </sheetView>
  </sheetViews>
  <sheetFormatPr defaultRowHeight="12.75" x14ac:dyDescent="0.2"/>
  <cols>
    <col min="1" max="1" width="129.5703125" bestFit="1" customWidth="1"/>
    <col min="5" max="5" width="34.28515625" customWidth="1"/>
    <col min="10" max="10" width="18" customWidth="1"/>
    <col min="11" max="11" width="10.7109375" customWidth="1"/>
  </cols>
  <sheetData>
    <row r="2" spans="1:6" ht="15" x14ac:dyDescent="0.25">
      <c r="A2" s="10" t="s">
        <v>45</v>
      </c>
      <c r="F2" s="9"/>
    </row>
    <row r="4" spans="1:6" x14ac:dyDescent="0.2">
      <c r="A4" s="3" t="s">
        <v>34</v>
      </c>
    </row>
    <row r="6" spans="1:6" x14ac:dyDescent="0.2">
      <c r="A6" s="3" t="s">
        <v>62</v>
      </c>
      <c r="B6" s="3"/>
    </row>
    <row r="8" spans="1:6" x14ac:dyDescent="0.2">
      <c r="A8" s="1" t="s">
        <v>48</v>
      </c>
    </row>
    <row r="9" spans="1:6" x14ac:dyDescent="0.2">
      <c r="A9" s="48" t="s">
        <v>137</v>
      </c>
    </row>
    <row r="10" spans="1:6" x14ac:dyDescent="0.2">
      <c r="A10" s="1" t="s">
        <v>70</v>
      </c>
    </row>
    <row r="11" spans="1:6" x14ac:dyDescent="0.2">
      <c r="A11" s="2"/>
    </row>
    <row r="12" spans="1:6" x14ac:dyDescent="0.2">
      <c r="A12" s="2"/>
    </row>
    <row r="13" spans="1:6" x14ac:dyDescent="0.2">
      <c r="A13" s="1" t="s">
        <v>138</v>
      </c>
    </row>
    <row r="14" spans="1:6" x14ac:dyDescent="0.2">
      <c r="A14" s="2" t="s">
        <v>40</v>
      </c>
    </row>
    <row r="15" spans="1:6" x14ac:dyDescent="0.2">
      <c r="A15" s="2"/>
    </row>
    <row r="16" spans="1:6" x14ac:dyDescent="0.2">
      <c r="A16" s="11" t="s">
        <v>56</v>
      </c>
    </row>
    <row r="17" spans="1:50" ht="15" x14ac:dyDescent="0.2">
      <c r="A17" s="13"/>
    </row>
    <row r="18" spans="1:50" x14ac:dyDescent="0.2">
      <c r="A18" s="11" t="s">
        <v>57</v>
      </c>
    </row>
    <row r="19" spans="1:50" x14ac:dyDescent="0.2">
      <c r="A19" s="11" t="s">
        <v>41</v>
      </c>
    </row>
    <row r="20" spans="1:50" x14ac:dyDescent="0.2">
      <c r="A20" s="11" t="s">
        <v>58</v>
      </c>
    </row>
    <row r="21" spans="1:50" ht="13.5" thickBot="1" x14ac:dyDescent="0.25">
      <c r="A21" s="11" t="s">
        <v>75</v>
      </c>
    </row>
    <row r="22" spans="1:50" x14ac:dyDescent="0.2">
      <c r="A22" s="21" t="s">
        <v>60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x14ac:dyDescent="0.2">
      <c r="A23" s="22" t="s">
        <v>61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x14ac:dyDescent="0.2">
      <c r="A24" s="22" t="s">
        <v>54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x14ac:dyDescent="0.2">
      <c r="A25" s="49" t="s">
        <v>147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x14ac:dyDescent="0.2">
      <c r="A26" s="23"/>
      <c r="B26" s="15"/>
      <c r="C26" s="15"/>
      <c r="D26" s="33"/>
      <c r="E26" s="15"/>
      <c r="F26" s="15"/>
      <c r="G26" s="15"/>
      <c r="H26" s="15"/>
      <c r="I26" s="15"/>
      <c r="J26" s="15"/>
      <c r="K26" s="1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x14ac:dyDescent="0.2">
      <c r="A27" s="23" t="s">
        <v>55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s="11" customFormat="1" ht="51" x14ac:dyDescent="0.2">
      <c r="A28" s="49" t="s">
        <v>142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2.25" customHeight="1" thickBot="1" x14ac:dyDescent="0.25">
      <c r="A29" s="20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50" x14ac:dyDescent="0.2">
      <c r="A30" s="12"/>
    </row>
    <row r="31" spans="1:50" x14ac:dyDescent="0.2">
      <c r="A31" s="1" t="s">
        <v>49</v>
      </c>
    </row>
    <row r="32" spans="1:50" x14ac:dyDescent="0.2">
      <c r="A32" s="1" t="s">
        <v>139</v>
      </c>
    </row>
    <row r="33" spans="1:10" x14ac:dyDescent="0.2">
      <c r="A33" s="2"/>
    </row>
    <row r="34" spans="1:10" x14ac:dyDescent="0.2">
      <c r="A34" t="s">
        <v>50</v>
      </c>
    </row>
    <row r="35" spans="1:10" x14ac:dyDescent="0.2">
      <c r="A35" s="1" t="s">
        <v>140</v>
      </c>
      <c r="J35" s="18"/>
    </row>
    <row r="36" spans="1:10" x14ac:dyDescent="0.2">
      <c r="A36" s="2"/>
    </row>
    <row r="37" spans="1:10" x14ac:dyDescent="0.2">
      <c r="A37" t="s">
        <v>51</v>
      </c>
    </row>
    <row r="38" spans="1:10" x14ac:dyDescent="0.2">
      <c r="A38" s="2" t="s">
        <v>42</v>
      </c>
    </row>
    <row r="39" spans="1:10" x14ac:dyDescent="0.2">
      <c r="A39" s="2"/>
    </row>
    <row r="40" spans="1:10" x14ac:dyDescent="0.2">
      <c r="A40" s="1" t="s">
        <v>141</v>
      </c>
    </row>
    <row r="41" spans="1:10" x14ac:dyDescent="0.2">
      <c r="A41" s="2"/>
    </row>
    <row r="42" spans="1:10" x14ac:dyDescent="0.2">
      <c r="A42" s="24" t="s">
        <v>65</v>
      </c>
    </row>
    <row r="43" spans="1:10" x14ac:dyDescent="0.2">
      <c r="A43" s="24" t="s">
        <v>35</v>
      </c>
    </row>
    <row r="44" spans="1:10" x14ac:dyDescent="0.2">
      <c r="A44" s="24" t="s">
        <v>73</v>
      </c>
      <c r="E44" s="3"/>
    </row>
    <row r="45" spans="1:10" x14ac:dyDescent="0.2">
      <c r="A45" s="24"/>
    </row>
    <row r="46" spans="1:10" x14ac:dyDescent="0.2">
      <c r="A46" s="24" t="s">
        <v>66</v>
      </c>
    </row>
    <row r="47" spans="1:10" x14ac:dyDescent="0.2">
      <c r="A47" s="24"/>
    </row>
    <row r="48" spans="1:10" x14ac:dyDescent="0.2">
      <c r="A48" s="24" t="s">
        <v>68</v>
      </c>
    </row>
    <row r="49" spans="1:3" x14ac:dyDescent="0.2">
      <c r="A49" s="24"/>
    </row>
    <row r="50" spans="1:3" ht="3" customHeight="1" x14ac:dyDescent="0.2">
      <c r="A50" s="24"/>
    </row>
    <row r="51" spans="1:3" hidden="1" x14ac:dyDescent="0.2">
      <c r="A51" s="24"/>
    </row>
    <row r="52" spans="1:3" ht="13.5" hidden="1" customHeight="1" x14ac:dyDescent="0.2">
      <c r="A52" s="2"/>
    </row>
    <row r="53" spans="1:3" x14ac:dyDescent="0.2">
      <c r="A53" s="3" t="s">
        <v>36</v>
      </c>
    </row>
    <row r="54" spans="1:3" x14ac:dyDescent="0.2">
      <c r="A54" s="2"/>
    </row>
    <row r="55" spans="1:3" x14ac:dyDescent="0.2">
      <c r="A55" s="1" t="s">
        <v>59</v>
      </c>
    </row>
    <row r="56" spans="1:3" x14ac:dyDescent="0.2">
      <c r="A56" s="1" t="s">
        <v>71</v>
      </c>
    </row>
    <row r="57" spans="1:3" x14ac:dyDescent="0.2">
      <c r="A57" s="1" t="s">
        <v>74</v>
      </c>
    </row>
    <row r="59" spans="1:3" x14ac:dyDescent="0.2">
      <c r="A59" s="3" t="s">
        <v>63</v>
      </c>
      <c r="B59" s="3"/>
    </row>
    <row r="60" spans="1:3" x14ac:dyDescent="0.2">
      <c r="A60" s="2" t="s">
        <v>23</v>
      </c>
      <c r="B60" s="3"/>
    </row>
    <row r="61" spans="1:3" x14ac:dyDescent="0.2">
      <c r="A61" s="2" t="s">
        <v>21</v>
      </c>
      <c r="C61" s="2"/>
    </row>
    <row r="62" spans="1:3" x14ac:dyDescent="0.2">
      <c r="A62" s="2" t="s">
        <v>43</v>
      </c>
    </row>
    <row r="63" spans="1:3" x14ac:dyDescent="0.2">
      <c r="A63" s="2" t="s">
        <v>44</v>
      </c>
    </row>
    <row r="64" spans="1:3" x14ac:dyDescent="0.2">
      <c r="A64" s="2" t="s">
        <v>22</v>
      </c>
    </row>
    <row r="65" spans="1:10" x14ac:dyDescent="0.2">
      <c r="A65" s="24" t="s">
        <v>67</v>
      </c>
    </row>
    <row r="66" spans="1:10" ht="12" customHeight="1" x14ac:dyDescent="0.2">
      <c r="A66" s="24"/>
    </row>
    <row r="67" spans="1:10" hidden="1" x14ac:dyDescent="0.2">
      <c r="A67" s="24"/>
    </row>
    <row r="68" spans="1:10" hidden="1" x14ac:dyDescent="0.2">
      <c r="A68" s="24"/>
    </row>
    <row r="69" spans="1:10" x14ac:dyDescent="0.2">
      <c r="A69" s="2" t="s">
        <v>38</v>
      </c>
    </row>
    <row r="70" spans="1:10" x14ac:dyDescent="0.2">
      <c r="A70" s="1" t="s">
        <v>46</v>
      </c>
    </row>
    <row r="71" spans="1:10" ht="36.75" customHeight="1" x14ac:dyDescent="0.2">
      <c r="A71" s="3" t="s">
        <v>24</v>
      </c>
      <c r="B71" s="6"/>
      <c r="C71" s="6"/>
      <c r="D71" s="5"/>
      <c r="E71" s="7"/>
      <c r="F71" s="4"/>
      <c r="G71" s="3"/>
      <c r="H71" s="8"/>
      <c r="I71" s="4"/>
      <c r="J71" s="4"/>
    </row>
    <row r="72" spans="1:10" ht="31.5" customHeight="1" x14ac:dyDescent="0.2">
      <c r="A72" s="3" t="s">
        <v>25</v>
      </c>
    </row>
    <row r="73" spans="1:10" ht="37.5" customHeight="1" x14ac:dyDescent="0.2">
      <c r="A73" s="7" t="s">
        <v>64</v>
      </c>
      <c r="B73" s="8"/>
      <c r="C73" s="8"/>
      <c r="D73" s="8"/>
      <c r="E73" s="8"/>
      <c r="F73" s="8"/>
      <c r="G73" s="8"/>
      <c r="H73" s="8"/>
      <c r="I73" s="8"/>
      <c r="J73" s="8"/>
    </row>
  </sheetData>
  <phoneticPr fontId="0" type="noConversion"/>
  <pageMargins left="0.7" right="0.7" top="0.75" bottom="0.75" header="0.3" footer="0.3"/>
  <pageSetup paperSize="9" scale="36" orientation="portrait" r:id="rId1"/>
  <headerFooter>
    <oddHeader xml:space="preserve">&amp;C&amp;"Arial,Bold"&amp;20 2022/23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61"/>
  <sheetViews>
    <sheetView zoomScale="55" zoomScaleNormal="55" workbookViewId="0">
      <selection activeCell="G22" sqref="G22:H23"/>
    </sheetView>
  </sheetViews>
  <sheetFormatPr defaultRowHeight="12.75" x14ac:dyDescent="0.2"/>
  <cols>
    <col min="1" max="1" width="8.85546875" style="14" customWidth="1"/>
    <col min="2" max="3" width="9.140625" style="14"/>
    <col min="4" max="4" width="12" style="14" customWidth="1"/>
    <col min="5" max="5" width="14.5703125" style="14" customWidth="1"/>
    <col min="6" max="6" width="14.42578125" style="14" customWidth="1"/>
    <col min="7" max="7" width="19.5703125" style="14" customWidth="1"/>
    <col min="8" max="8" width="15.85546875" style="14" customWidth="1"/>
    <col min="9" max="9" width="11.42578125" style="14" customWidth="1"/>
    <col min="10" max="10" width="24.42578125" style="14" customWidth="1"/>
    <col min="11" max="11" width="24.85546875" style="14" customWidth="1"/>
    <col min="12" max="12" width="5.7109375" style="14" customWidth="1"/>
    <col min="13" max="13" width="15.5703125" style="14" customWidth="1"/>
    <col min="14" max="14" width="26.42578125" style="14" customWidth="1"/>
    <col min="15" max="17" width="12" style="14" customWidth="1"/>
    <col min="18" max="18" width="20.28515625" style="14" customWidth="1"/>
    <col min="19" max="19" width="12" style="14" customWidth="1"/>
    <col min="20" max="20" width="23.28515625" style="14" customWidth="1"/>
    <col min="21" max="21" width="5.42578125" style="14" customWidth="1"/>
    <col min="22" max="22" width="22.7109375" style="14" customWidth="1"/>
    <col min="23" max="23" width="5.140625" style="14" customWidth="1"/>
    <col min="24" max="24" width="10.85546875" style="14" bestFit="1" customWidth="1"/>
    <col min="25" max="25" width="27.28515625" style="14" customWidth="1"/>
    <col min="26" max="26" width="5.42578125" style="14" customWidth="1"/>
    <col min="27" max="27" width="27.85546875" style="14" customWidth="1"/>
    <col min="28" max="28" width="5.85546875" style="14" customWidth="1"/>
    <col min="29" max="29" width="7.7109375" style="14" customWidth="1"/>
    <col min="30" max="30" width="9.140625" style="14"/>
    <col min="31" max="31" width="31" style="14" customWidth="1"/>
    <col min="32" max="16384" width="9.140625" style="14"/>
  </cols>
  <sheetData>
    <row r="1" spans="1:31" ht="20.100000000000001" customHeight="1" x14ac:dyDescent="0.3">
      <c r="A1" s="50" t="s">
        <v>69</v>
      </c>
      <c r="C1" s="50" t="s">
        <v>17</v>
      </c>
      <c r="AD1" s="39"/>
      <c r="AE1" s="39"/>
    </row>
    <row r="2" spans="1:31" ht="18" x14ac:dyDescent="0.25">
      <c r="A2" s="25" t="s">
        <v>86</v>
      </c>
      <c r="B2" s="25"/>
      <c r="C2" s="25"/>
      <c r="D2" s="25"/>
      <c r="E2" s="51"/>
      <c r="F2" s="51"/>
      <c r="G2" s="51"/>
      <c r="H2" s="51"/>
      <c r="I2" s="51"/>
      <c r="J2" s="51"/>
      <c r="K2" s="52"/>
      <c r="L2" s="53" t="s">
        <v>0</v>
      </c>
      <c r="M2" s="54"/>
      <c r="N2" s="55" t="s">
        <v>39</v>
      </c>
      <c r="AD2" s="39"/>
      <c r="AE2" s="39"/>
    </row>
    <row r="3" spans="1:31" ht="30" customHeight="1" x14ac:dyDescent="0.4">
      <c r="A3" s="56" t="s">
        <v>52</v>
      </c>
      <c r="B3" s="56"/>
      <c r="C3" s="56"/>
      <c r="D3" s="57"/>
      <c r="E3" s="58"/>
      <c r="F3" s="226"/>
      <c r="G3" s="227"/>
      <c r="H3" s="227"/>
      <c r="I3" s="227"/>
      <c r="J3" s="227"/>
      <c r="K3" s="228"/>
      <c r="L3" s="41" t="s">
        <v>1</v>
      </c>
      <c r="M3" s="54"/>
      <c r="N3" s="55" t="s">
        <v>84</v>
      </c>
      <c r="AD3" s="39"/>
      <c r="AE3" s="39"/>
    </row>
    <row r="4" spans="1:31" ht="18" x14ac:dyDescent="0.25">
      <c r="A4" s="31"/>
      <c r="B4" s="31"/>
      <c r="C4" s="31"/>
      <c r="D4" s="31"/>
      <c r="E4" s="46"/>
      <c r="F4" s="59"/>
      <c r="G4" s="59"/>
      <c r="H4" s="59"/>
      <c r="I4" s="59"/>
      <c r="J4" s="59"/>
      <c r="K4" s="59"/>
      <c r="L4" s="36"/>
      <c r="M4" s="54"/>
      <c r="N4" s="60"/>
      <c r="O4" s="60"/>
      <c r="P4" s="60"/>
      <c r="Q4" s="60"/>
      <c r="R4" s="61"/>
      <c r="S4" s="61"/>
      <c r="T4" s="170"/>
      <c r="U4" s="170"/>
      <c r="V4" s="170"/>
      <c r="W4" s="170"/>
      <c r="X4" s="63"/>
      <c r="Y4" s="63"/>
      <c r="Z4" s="64"/>
      <c r="AA4" s="170"/>
      <c r="AB4" s="170"/>
      <c r="AC4" s="65"/>
      <c r="AD4" s="46"/>
      <c r="AE4" s="66"/>
    </row>
    <row r="5" spans="1:31" ht="30" customHeight="1" thickBot="1" x14ac:dyDescent="0.4">
      <c r="A5" s="31" t="s">
        <v>53</v>
      </c>
      <c r="B5" s="31"/>
      <c r="C5" s="31"/>
      <c r="D5" s="31"/>
      <c r="E5" s="46"/>
      <c r="F5" s="59"/>
      <c r="G5" s="67"/>
      <c r="H5" s="190"/>
      <c r="I5" s="191"/>
      <c r="J5" s="191"/>
      <c r="K5" s="192"/>
      <c r="L5" s="41" t="s">
        <v>2</v>
      </c>
      <c r="M5" s="54"/>
      <c r="N5" s="68" t="s">
        <v>37</v>
      </c>
      <c r="O5" s="68"/>
      <c r="P5" s="68"/>
      <c r="Q5" s="68"/>
      <c r="R5" s="61"/>
      <c r="S5" s="61"/>
      <c r="T5" s="68"/>
      <c r="U5" s="68"/>
      <c r="V5" s="68"/>
      <c r="W5" s="68"/>
      <c r="X5" s="68"/>
      <c r="Y5" s="68"/>
      <c r="Z5" s="68"/>
      <c r="AA5" s="68"/>
      <c r="AB5" s="68"/>
      <c r="AC5" s="56"/>
      <c r="AD5" s="51"/>
      <c r="AE5" s="52"/>
    </row>
    <row r="6" spans="1:31" ht="18.75" thickBot="1" x14ac:dyDescent="0.3">
      <c r="A6" s="56"/>
      <c r="B6" s="56"/>
      <c r="C6" s="56"/>
      <c r="D6" s="165"/>
      <c r="E6" s="165"/>
      <c r="F6" s="165"/>
      <c r="G6" s="165"/>
      <c r="H6" s="165"/>
      <c r="I6" s="165"/>
      <c r="J6" s="165"/>
      <c r="K6" s="165"/>
      <c r="L6" s="41"/>
      <c r="M6" s="54"/>
      <c r="N6" s="70" t="s">
        <v>85</v>
      </c>
      <c r="O6" s="68"/>
      <c r="P6" s="68"/>
      <c r="Q6" s="68"/>
      <c r="R6" s="68"/>
      <c r="S6" s="68"/>
      <c r="T6" s="209" t="s">
        <v>80</v>
      </c>
      <c r="U6" s="210"/>
      <c r="V6" s="210"/>
      <c r="W6" s="211"/>
      <c r="X6" s="68"/>
      <c r="Y6" s="212" t="s">
        <v>81</v>
      </c>
      <c r="Z6" s="213"/>
      <c r="AA6" s="213"/>
      <c r="AB6" s="214"/>
      <c r="AC6" s="56"/>
      <c r="AD6" s="51"/>
      <c r="AE6" s="208"/>
    </row>
    <row r="7" spans="1:31" ht="69.75" customHeight="1" x14ac:dyDescent="0.25">
      <c r="A7" s="178" t="s">
        <v>87</v>
      </c>
      <c r="B7" s="178"/>
      <c r="C7" s="178"/>
      <c r="D7" s="178"/>
      <c r="E7" s="178"/>
      <c r="F7" s="71"/>
      <c r="G7" s="198"/>
      <c r="H7" s="199"/>
      <c r="I7" s="199"/>
      <c r="J7" s="199"/>
      <c r="K7" s="200"/>
      <c r="L7" s="235" t="s">
        <v>3</v>
      </c>
      <c r="M7" s="54"/>
      <c r="N7" s="72"/>
      <c r="O7" s="72"/>
      <c r="P7" s="72"/>
      <c r="Q7" s="72"/>
      <c r="R7" s="73"/>
      <c r="S7" s="72"/>
      <c r="T7" s="74" t="s">
        <v>76</v>
      </c>
      <c r="U7" s="75"/>
      <c r="V7" s="76" t="s">
        <v>77</v>
      </c>
      <c r="W7" s="77"/>
      <c r="X7" s="78"/>
      <c r="Y7" s="74" t="s">
        <v>78</v>
      </c>
      <c r="Z7" s="75"/>
      <c r="AA7" s="79" t="s">
        <v>146</v>
      </c>
      <c r="AB7" s="77"/>
      <c r="AC7" s="80"/>
      <c r="AD7" s="81"/>
      <c r="AE7" s="208"/>
    </row>
    <row r="8" spans="1:31" ht="24.95" customHeight="1" x14ac:dyDescent="0.25">
      <c r="A8" s="178"/>
      <c r="B8" s="178"/>
      <c r="C8" s="178"/>
      <c r="D8" s="178"/>
      <c r="E8" s="178"/>
      <c r="F8" s="82"/>
      <c r="G8" s="201"/>
      <c r="H8" s="202"/>
      <c r="I8" s="202"/>
      <c r="J8" s="202"/>
      <c r="K8" s="203"/>
      <c r="L8" s="235"/>
      <c r="M8" s="54"/>
      <c r="N8" s="242" t="s">
        <v>5</v>
      </c>
      <c r="O8" s="234" t="s">
        <v>88</v>
      </c>
      <c r="P8" s="234"/>
      <c r="Q8" s="234"/>
      <c r="R8" s="234"/>
      <c r="S8" s="61"/>
      <c r="T8" s="149"/>
      <c r="U8" s="83" t="s">
        <v>27</v>
      </c>
      <c r="V8" s="150"/>
      <c r="W8" s="84" t="s">
        <v>99</v>
      </c>
      <c r="X8" s="85"/>
      <c r="Y8" s="149"/>
      <c r="Z8" s="83" t="s">
        <v>100</v>
      </c>
      <c r="AA8" s="151"/>
      <c r="AB8" s="84" t="s">
        <v>101</v>
      </c>
      <c r="AC8" s="26"/>
      <c r="AD8" s="51"/>
      <c r="AE8" s="27"/>
    </row>
    <row r="9" spans="1:31" ht="24.95" customHeight="1" x14ac:dyDescent="0.25">
      <c r="A9" s="178"/>
      <c r="B9" s="178"/>
      <c r="C9" s="178"/>
      <c r="D9" s="178"/>
      <c r="E9" s="178"/>
      <c r="F9" s="82"/>
      <c r="G9" s="204"/>
      <c r="H9" s="205"/>
      <c r="I9" s="205"/>
      <c r="J9" s="205"/>
      <c r="K9" s="206"/>
      <c r="L9" s="235"/>
      <c r="M9" s="54"/>
      <c r="N9" s="242"/>
      <c r="O9" s="234"/>
      <c r="P9" s="234"/>
      <c r="Q9" s="234"/>
      <c r="R9" s="234"/>
      <c r="S9" s="68"/>
      <c r="T9" s="86"/>
      <c r="U9" s="83"/>
      <c r="V9" s="87"/>
      <c r="W9" s="84"/>
      <c r="X9" s="85"/>
      <c r="Y9" s="86"/>
      <c r="Z9" s="83"/>
      <c r="AA9" s="88"/>
      <c r="AB9" s="84"/>
      <c r="AC9" s="26"/>
      <c r="AD9" s="51"/>
      <c r="AE9" s="89"/>
    </row>
    <row r="10" spans="1:31" ht="24.95" customHeight="1" thickBot="1" x14ac:dyDescent="0.4">
      <c r="A10" s="31"/>
      <c r="B10" s="31"/>
      <c r="C10" s="31"/>
      <c r="D10" s="90"/>
      <c r="E10" s="90"/>
      <c r="F10" s="91"/>
      <c r="G10" s="92"/>
      <c r="H10" s="92"/>
      <c r="I10" s="92"/>
      <c r="J10" s="92"/>
      <c r="K10" s="92"/>
      <c r="L10" s="36"/>
      <c r="M10" s="54"/>
      <c r="N10" s="242" t="s">
        <v>6</v>
      </c>
      <c r="O10" s="234" t="s">
        <v>89</v>
      </c>
      <c r="P10" s="234"/>
      <c r="Q10" s="234"/>
      <c r="R10" s="234"/>
      <c r="S10" s="93" t="s">
        <v>7</v>
      </c>
      <c r="T10" s="149"/>
      <c r="U10" s="83" t="s">
        <v>28</v>
      </c>
      <c r="V10" s="150"/>
      <c r="W10" s="84" t="s">
        <v>102</v>
      </c>
      <c r="X10" s="85"/>
      <c r="Y10" s="149"/>
      <c r="Z10" s="83" t="s">
        <v>108</v>
      </c>
      <c r="AA10" s="151"/>
      <c r="AB10" s="84" t="s">
        <v>114</v>
      </c>
      <c r="AC10" s="26"/>
      <c r="AD10" s="57"/>
      <c r="AE10" s="27"/>
    </row>
    <row r="11" spans="1:31" ht="24.95" customHeight="1" x14ac:dyDescent="0.25">
      <c r="A11" s="207" t="s">
        <v>19</v>
      </c>
      <c r="B11" s="207"/>
      <c r="C11" s="94"/>
      <c r="D11" s="94"/>
      <c r="E11" s="94"/>
      <c r="F11" s="95"/>
      <c r="G11" s="207" t="s">
        <v>93</v>
      </c>
      <c r="H11" s="207"/>
      <c r="I11" s="94"/>
      <c r="J11" s="229">
        <f>T25+Y25</f>
        <v>0</v>
      </c>
      <c r="K11" s="96"/>
      <c r="L11" s="233" t="s">
        <v>4</v>
      </c>
      <c r="M11" s="97"/>
      <c r="N11" s="242"/>
      <c r="O11" s="234"/>
      <c r="P11" s="234"/>
      <c r="Q11" s="234"/>
      <c r="R11" s="234"/>
      <c r="S11" s="93"/>
      <c r="T11" s="98"/>
      <c r="U11" s="83"/>
      <c r="V11" s="99"/>
      <c r="W11" s="84"/>
      <c r="X11" s="85"/>
      <c r="Y11" s="98"/>
      <c r="Z11" s="83"/>
      <c r="AA11" s="100"/>
      <c r="AB11" s="84"/>
      <c r="AC11" s="26"/>
      <c r="AD11" s="57"/>
      <c r="AE11" s="101"/>
    </row>
    <row r="12" spans="1:31" ht="18" customHeight="1" thickBot="1" x14ac:dyDescent="0.3">
      <c r="A12" s="94"/>
      <c r="B12" s="94"/>
      <c r="C12" s="94"/>
      <c r="D12" s="94"/>
      <c r="E12" s="94"/>
      <c r="F12" s="97"/>
      <c r="G12" s="207"/>
      <c r="H12" s="207"/>
      <c r="I12" s="94"/>
      <c r="J12" s="230"/>
      <c r="K12" s="96"/>
      <c r="L12" s="233"/>
      <c r="M12" s="97"/>
      <c r="N12" s="102"/>
      <c r="O12" s="103"/>
      <c r="P12" s="68"/>
      <c r="Q12" s="68"/>
      <c r="R12" s="68"/>
      <c r="S12" s="93"/>
      <c r="T12" s="98"/>
      <c r="U12" s="83"/>
      <c r="V12" s="99"/>
      <c r="W12" s="84"/>
      <c r="X12" s="85"/>
      <c r="Y12" s="98"/>
      <c r="Z12" s="83"/>
      <c r="AA12" s="100"/>
      <c r="AB12" s="84"/>
      <c r="AC12" s="26"/>
      <c r="AD12" s="57"/>
      <c r="AE12" s="101"/>
    </row>
    <row r="13" spans="1:31" ht="18" customHeight="1" x14ac:dyDescent="0.25">
      <c r="A13" s="177" t="s">
        <v>128</v>
      </c>
      <c r="B13" s="177"/>
      <c r="C13" s="177"/>
      <c r="D13" s="177"/>
      <c r="E13" s="177"/>
      <c r="F13" s="97"/>
      <c r="G13" s="94"/>
      <c r="H13" s="94"/>
      <c r="I13" s="94"/>
      <c r="J13" s="97"/>
      <c r="K13" s="96"/>
      <c r="L13" s="97"/>
      <c r="M13" s="97"/>
      <c r="N13" s="242" t="s">
        <v>8</v>
      </c>
      <c r="O13" s="234" t="s">
        <v>90</v>
      </c>
      <c r="P13" s="234"/>
      <c r="Q13" s="234"/>
      <c r="R13" s="234"/>
      <c r="S13" s="93" t="s">
        <v>7</v>
      </c>
      <c r="T13" s="149"/>
      <c r="U13" s="83" t="s">
        <v>26</v>
      </c>
      <c r="V13" s="150"/>
      <c r="W13" s="84" t="s">
        <v>103</v>
      </c>
      <c r="X13" s="85"/>
      <c r="Y13" s="149"/>
      <c r="Z13" s="83" t="s">
        <v>109</v>
      </c>
      <c r="AA13" s="151"/>
      <c r="AB13" s="84" t="s">
        <v>115</v>
      </c>
      <c r="AC13" s="26"/>
      <c r="AD13" s="57"/>
      <c r="AE13" s="27"/>
    </row>
    <row r="14" spans="1:31" ht="18" x14ac:dyDescent="0.25">
      <c r="A14" s="177"/>
      <c r="B14" s="177"/>
      <c r="C14" s="177"/>
      <c r="D14" s="177"/>
      <c r="E14" s="177"/>
      <c r="F14" s="46"/>
      <c r="G14" s="34"/>
      <c r="H14" s="46"/>
      <c r="I14" s="46"/>
      <c r="J14" s="46"/>
      <c r="K14" s="46"/>
      <c r="L14" s="46"/>
      <c r="M14" s="46"/>
      <c r="N14" s="242"/>
      <c r="O14" s="234"/>
      <c r="P14" s="234"/>
      <c r="Q14" s="234"/>
      <c r="R14" s="234"/>
      <c r="S14" s="93"/>
      <c r="T14" s="104"/>
      <c r="U14" s="83"/>
      <c r="V14" s="105"/>
      <c r="W14" s="84"/>
      <c r="X14" s="85"/>
      <c r="Y14" s="104"/>
      <c r="Z14" s="83"/>
      <c r="AA14" s="106"/>
      <c r="AB14" s="84"/>
      <c r="AC14" s="26"/>
      <c r="AD14" s="57"/>
      <c r="AE14" s="107"/>
    </row>
    <row r="15" spans="1:31" ht="18" customHeight="1" x14ac:dyDescent="0.25">
      <c r="A15" s="177"/>
      <c r="B15" s="177"/>
      <c r="C15" s="177"/>
      <c r="D15" s="177"/>
      <c r="E15" s="177"/>
      <c r="F15" s="108"/>
      <c r="G15" s="207" t="s">
        <v>94</v>
      </c>
      <c r="H15" s="207"/>
      <c r="I15" s="94"/>
      <c r="J15" s="231" t="str">
        <f>IF(J11=0,"Complete steps 1 to 7", IF(J11&gt;=111377,14.5%,IF(J11&gt;=70631,13.5%,IF(J11&gt;=47846,12.5%,IF(J11&gt;=26824,9.3%,IF(J11&gt;=21478,7.1%,IF(J11&gt;=15432,5.6%,IF(J11&gt;0,5%,0))))))))</f>
        <v>Complete steps 1 to 7</v>
      </c>
      <c r="K15" s="46"/>
      <c r="L15" s="244">
        <v>9</v>
      </c>
      <c r="M15" s="108"/>
      <c r="N15" s="242" t="s">
        <v>9</v>
      </c>
      <c r="O15" s="234" t="s">
        <v>72</v>
      </c>
      <c r="P15" s="234"/>
      <c r="Q15" s="234"/>
      <c r="R15" s="234"/>
      <c r="S15" s="93" t="s">
        <v>7</v>
      </c>
      <c r="T15" s="149"/>
      <c r="U15" s="83" t="s">
        <v>29</v>
      </c>
      <c r="V15" s="150"/>
      <c r="W15" s="84" t="s">
        <v>104</v>
      </c>
      <c r="X15" s="85"/>
      <c r="Y15" s="149"/>
      <c r="Z15" s="83" t="s">
        <v>110</v>
      </c>
      <c r="AA15" s="151"/>
      <c r="AB15" s="84" t="s">
        <v>116</v>
      </c>
      <c r="AC15" s="26"/>
      <c r="AD15" s="57"/>
      <c r="AE15" s="27"/>
    </row>
    <row r="16" spans="1:31" ht="30" customHeight="1" x14ac:dyDescent="0.25">
      <c r="A16" s="177"/>
      <c r="B16" s="177"/>
      <c r="C16" s="177"/>
      <c r="D16" s="177"/>
      <c r="E16" s="177"/>
      <c r="F16" s="108"/>
      <c r="G16" s="207"/>
      <c r="H16" s="207"/>
      <c r="I16" s="94"/>
      <c r="J16" s="232"/>
      <c r="K16" s="109"/>
      <c r="L16" s="244"/>
      <c r="M16" s="108"/>
      <c r="N16" s="242"/>
      <c r="O16" s="234"/>
      <c r="P16" s="234"/>
      <c r="Q16" s="234"/>
      <c r="R16" s="234"/>
      <c r="S16" s="85"/>
      <c r="T16" s="110"/>
      <c r="U16" s="83"/>
      <c r="V16" s="111"/>
      <c r="W16" s="84"/>
      <c r="X16" s="85"/>
      <c r="Y16" s="110"/>
      <c r="Z16" s="83"/>
      <c r="AA16" s="112"/>
      <c r="AB16" s="84"/>
      <c r="AC16" s="26"/>
      <c r="AD16" s="41"/>
      <c r="AE16" s="113"/>
    </row>
    <row r="17" spans="1:31" ht="18" x14ac:dyDescent="0.25">
      <c r="A17" s="177"/>
      <c r="B17" s="177"/>
      <c r="C17" s="177"/>
      <c r="D17" s="177"/>
      <c r="E17" s="177"/>
      <c r="F17" s="46"/>
      <c r="G17" s="114"/>
      <c r="H17" s="114"/>
      <c r="I17" s="114"/>
      <c r="J17" s="46"/>
      <c r="K17" s="46"/>
      <c r="L17" s="46"/>
      <c r="M17" s="115"/>
      <c r="N17" s="102"/>
      <c r="O17" s="243"/>
      <c r="P17" s="243"/>
      <c r="Q17" s="243"/>
      <c r="R17" s="243"/>
      <c r="S17" s="85"/>
      <c r="T17" s="110"/>
      <c r="U17" s="83"/>
      <c r="V17" s="111"/>
      <c r="W17" s="84"/>
      <c r="X17" s="85"/>
      <c r="Y17" s="110"/>
      <c r="Z17" s="83"/>
      <c r="AA17" s="112"/>
      <c r="AB17" s="84"/>
      <c r="AC17" s="26"/>
      <c r="AD17" s="41"/>
      <c r="AE17" s="113"/>
    </row>
    <row r="18" spans="1:31" ht="18" customHeight="1" x14ac:dyDescent="0.25">
      <c r="A18" s="177"/>
      <c r="B18" s="177"/>
      <c r="C18" s="177"/>
      <c r="D18" s="177"/>
      <c r="E18" s="177"/>
      <c r="F18" s="108"/>
      <c r="G18" s="207" t="s">
        <v>95</v>
      </c>
      <c r="H18" s="207"/>
      <c r="I18" s="94"/>
      <c r="J18" s="231" t="str">
        <f>IF(J11=0,"Complete steps 1 to 7", IF(J11&gt;=Y44,X44,IF(J11&gt;=Y43,X43,IF(J11&gt;=Y42,X42,IF(J11&gt;=Y41,X41,IF(J11&gt;=Y40,X40,IF(J11&gt;=Y39,X39,IF(J11&gt;Y38,X38,IF(J11&gt;Y37,X37,IF(J11&gt;Y36,X36,IF(J11&gt;Y35,X35,X34)))))))))))</f>
        <v>Complete steps 1 to 7</v>
      </c>
      <c r="K18" s="46"/>
      <c r="L18" s="244" t="s">
        <v>96</v>
      </c>
      <c r="M18" s="108"/>
      <c r="N18" s="242" t="s">
        <v>10</v>
      </c>
      <c r="O18" s="234" t="s">
        <v>83</v>
      </c>
      <c r="P18" s="234"/>
      <c r="Q18" s="234"/>
      <c r="R18" s="234"/>
      <c r="S18" s="93" t="s">
        <v>7</v>
      </c>
      <c r="T18" s="149"/>
      <c r="U18" s="83" t="s">
        <v>30</v>
      </c>
      <c r="V18" s="150"/>
      <c r="W18" s="84" t="s">
        <v>105</v>
      </c>
      <c r="X18" s="85"/>
      <c r="Y18" s="149"/>
      <c r="Z18" s="83" t="s">
        <v>111</v>
      </c>
      <c r="AA18" s="151"/>
      <c r="AB18" s="84" t="s">
        <v>117</v>
      </c>
      <c r="AC18" s="26"/>
      <c r="AD18" s="57"/>
      <c r="AE18" s="27"/>
    </row>
    <row r="19" spans="1:31" ht="18" customHeight="1" x14ac:dyDescent="0.25">
      <c r="A19" s="177"/>
      <c r="B19" s="177"/>
      <c r="C19" s="177"/>
      <c r="D19" s="177"/>
      <c r="E19" s="177"/>
      <c r="F19" s="108"/>
      <c r="G19" s="207"/>
      <c r="H19" s="207"/>
      <c r="I19" s="94"/>
      <c r="J19" s="232"/>
      <c r="K19" s="46"/>
      <c r="L19" s="244"/>
      <c r="M19" s="108"/>
      <c r="N19" s="242"/>
      <c r="O19" s="234"/>
      <c r="P19" s="234"/>
      <c r="Q19" s="234"/>
      <c r="R19" s="234"/>
      <c r="S19" s="85"/>
      <c r="T19" s="104"/>
      <c r="U19" s="83"/>
      <c r="V19" s="105"/>
      <c r="W19" s="84"/>
      <c r="X19" s="85"/>
      <c r="Y19" s="104"/>
      <c r="Z19" s="83"/>
      <c r="AA19" s="106"/>
      <c r="AB19" s="84"/>
      <c r="AC19" s="26"/>
      <c r="AD19" s="41"/>
      <c r="AE19" s="107"/>
    </row>
    <row r="20" spans="1:31" s="121" customFormat="1" ht="36" customHeight="1" x14ac:dyDescent="0.25">
      <c r="A20" s="207" t="s">
        <v>20</v>
      </c>
      <c r="B20" s="207"/>
      <c r="C20" s="94"/>
      <c r="D20" s="94"/>
      <c r="E20" s="116"/>
      <c r="F20" s="94"/>
      <c r="G20" s="117"/>
      <c r="H20" s="118"/>
      <c r="I20" s="94"/>
      <c r="J20" s="119"/>
      <c r="K20" s="120"/>
      <c r="L20" s="118"/>
      <c r="N20" s="242" t="s">
        <v>11</v>
      </c>
      <c r="O20" s="234" t="s">
        <v>82</v>
      </c>
      <c r="P20" s="234"/>
      <c r="Q20" s="234"/>
      <c r="R20" s="234"/>
      <c r="S20" s="93" t="s">
        <v>7</v>
      </c>
      <c r="T20" s="149"/>
      <c r="U20" s="83" t="s">
        <v>31</v>
      </c>
      <c r="V20" s="150"/>
      <c r="W20" s="84" t="s">
        <v>106</v>
      </c>
      <c r="X20" s="85"/>
      <c r="Y20" s="149"/>
      <c r="Z20" s="83" t="s">
        <v>112</v>
      </c>
      <c r="AA20" s="151"/>
      <c r="AB20" s="84" t="s">
        <v>118</v>
      </c>
      <c r="AC20" s="26"/>
      <c r="AD20" s="57"/>
      <c r="AE20" s="27"/>
    </row>
    <row r="21" spans="1:31" ht="21.75" customHeight="1" x14ac:dyDescent="0.25">
      <c r="A21" s="122"/>
      <c r="B21" s="123"/>
      <c r="C21" s="115"/>
      <c r="D21" s="115"/>
      <c r="E21" s="115"/>
      <c r="F21" s="46"/>
      <c r="G21" s="124"/>
      <c r="H21" s="36"/>
      <c r="I21" s="46"/>
      <c r="J21" s="46"/>
      <c r="K21" s="124"/>
      <c r="L21" s="36"/>
      <c r="N21" s="242"/>
      <c r="O21" s="234"/>
      <c r="P21" s="234"/>
      <c r="Q21" s="234"/>
      <c r="R21" s="234"/>
      <c r="S21" s="85"/>
      <c r="T21" s="104"/>
      <c r="U21" s="83"/>
      <c r="V21" s="105"/>
      <c r="W21" s="84"/>
      <c r="X21" s="85"/>
      <c r="Y21" s="104"/>
      <c r="Z21" s="83"/>
      <c r="AA21" s="106"/>
      <c r="AB21" s="84"/>
      <c r="AC21" s="26"/>
      <c r="AD21" s="41"/>
      <c r="AE21" s="107"/>
    </row>
    <row r="22" spans="1:31" ht="27.75" customHeight="1" x14ac:dyDescent="0.25">
      <c r="A22" s="197" t="s">
        <v>129</v>
      </c>
      <c r="B22" s="197"/>
      <c r="C22" s="197"/>
      <c r="D22" s="197"/>
      <c r="E22" s="197"/>
      <c r="F22" s="46"/>
      <c r="G22" s="207" t="s">
        <v>97</v>
      </c>
      <c r="H22" s="207"/>
      <c r="I22" s="94"/>
      <c r="J22" s="256" t="str">
        <f>IF(J11=0,"Complete steps 1 to 7",T25*J15)</f>
        <v>Complete steps 1 to 7</v>
      </c>
      <c r="K22" s="125"/>
      <c r="L22" s="36"/>
      <c r="N22" s="242" t="s">
        <v>12</v>
      </c>
      <c r="O22" s="234" t="s">
        <v>149</v>
      </c>
      <c r="P22" s="234"/>
      <c r="Q22" s="234"/>
      <c r="R22" s="234"/>
      <c r="S22" s="93" t="s">
        <v>7</v>
      </c>
      <c r="T22" s="149"/>
      <c r="U22" s="83" t="s">
        <v>32</v>
      </c>
      <c r="V22" s="150"/>
      <c r="W22" s="84" t="s">
        <v>107</v>
      </c>
      <c r="X22" s="85"/>
      <c r="Y22" s="149"/>
      <c r="Z22" s="83" t="s">
        <v>113</v>
      </c>
      <c r="AA22" s="151"/>
      <c r="AB22" s="84" t="s">
        <v>119</v>
      </c>
      <c r="AC22" s="26"/>
      <c r="AD22" s="57"/>
      <c r="AE22" s="27"/>
    </row>
    <row r="23" spans="1:31" ht="30" customHeight="1" thickBot="1" x14ac:dyDescent="0.3">
      <c r="A23" s="197"/>
      <c r="B23" s="197"/>
      <c r="C23" s="197"/>
      <c r="D23" s="197"/>
      <c r="E23" s="197"/>
      <c r="F23" s="59"/>
      <c r="G23" s="207"/>
      <c r="H23" s="207"/>
      <c r="I23" s="94"/>
      <c r="J23" s="257"/>
      <c r="K23" s="124"/>
      <c r="L23" s="36"/>
      <c r="N23" s="242"/>
      <c r="O23" s="234"/>
      <c r="P23" s="234"/>
      <c r="Q23" s="234"/>
      <c r="R23" s="234"/>
      <c r="S23" s="85"/>
      <c r="T23" s="126"/>
      <c r="U23" s="127"/>
      <c r="V23" s="128"/>
      <c r="W23" s="129"/>
      <c r="X23" s="85"/>
      <c r="Y23" s="126"/>
      <c r="Z23" s="127"/>
      <c r="AA23" s="130"/>
      <c r="AB23" s="129"/>
      <c r="AC23" s="26"/>
      <c r="AD23" s="41"/>
      <c r="AE23" s="107"/>
    </row>
    <row r="24" spans="1:31" ht="18" customHeight="1" thickBot="1" x14ac:dyDescent="0.3">
      <c r="A24" s="197"/>
      <c r="B24" s="197"/>
      <c r="C24" s="197"/>
      <c r="D24" s="197"/>
      <c r="E24" s="197"/>
      <c r="F24" s="59"/>
      <c r="G24" s="114"/>
      <c r="H24" s="114"/>
      <c r="I24" s="114"/>
      <c r="J24" s="46"/>
      <c r="K24" s="131"/>
      <c r="L24" s="36"/>
      <c r="N24" s="132"/>
      <c r="O24" s="169"/>
      <c r="P24" s="169"/>
      <c r="Q24" s="169"/>
      <c r="R24" s="169"/>
      <c r="S24" s="55"/>
      <c r="T24" s="134"/>
      <c r="U24" s="83"/>
      <c r="V24" s="134"/>
      <c r="W24" s="83"/>
      <c r="X24" s="85"/>
      <c r="Y24" s="134"/>
      <c r="Z24" s="83"/>
      <c r="AA24" s="134"/>
      <c r="AB24" s="83"/>
      <c r="AC24" s="26"/>
      <c r="AD24" s="38"/>
      <c r="AE24" s="40"/>
    </row>
    <row r="25" spans="1:31" ht="18" customHeight="1" x14ac:dyDescent="0.25">
      <c r="A25" s="197"/>
      <c r="B25" s="197"/>
      <c r="C25" s="197"/>
      <c r="D25" s="197"/>
      <c r="E25" s="197"/>
      <c r="F25" s="59"/>
      <c r="G25" s="207" t="s">
        <v>98</v>
      </c>
      <c r="H25" s="207"/>
      <c r="I25" s="94"/>
      <c r="J25" s="256" t="str">
        <f>IF(J11=0,"Complete steps 1 to 7", Y25*J18)</f>
        <v>Complete steps 1 to 7</v>
      </c>
      <c r="K25" s="131"/>
      <c r="L25" s="36"/>
      <c r="N25" s="220" t="s">
        <v>13</v>
      </c>
      <c r="O25" s="236" t="s">
        <v>124</v>
      </c>
      <c r="P25" s="236"/>
      <c r="Q25" s="236"/>
      <c r="R25" s="237"/>
      <c r="S25" s="223" t="s">
        <v>18</v>
      </c>
      <c r="T25" s="217">
        <f>SUM(T8+T10+T13+T15+T18+T20+T22)</f>
        <v>0</v>
      </c>
      <c r="U25" s="223" t="s">
        <v>33</v>
      </c>
      <c r="V25" s="217">
        <f>SUM(V8+V10+V13+V15+V18+V20+V22)</f>
        <v>0</v>
      </c>
      <c r="W25" s="220" t="s">
        <v>120</v>
      </c>
      <c r="X25" s="171"/>
      <c r="Y25" s="217">
        <f>SUM(Y8+Y10+Y13+Y15+Y18+Y20+Y22)</f>
        <v>0</v>
      </c>
      <c r="Z25" s="223" t="s">
        <v>121</v>
      </c>
      <c r="AA25" s="217">
        <f>SUM(AA8+AA10+AA13+AA15+AA18+AA20+AA22)</f>
        <v>0</v>
      </c>
      <c r="AB25" s="223" t="s">
        <v>122</v>
      </c>
      <c r="AD25" s="39"/>
      <c r="AE25" s="27"/>
    </row>
    <row r="26" spans="1:31" ht="30" customHeight="1" x14ac:dyDescent="0.25">
      <c r="A26" s="122"/>
      <c r="B26" s="123"/>
      <c r="C26" s="115"/>
      <c r="D26" s="115"/>
      <c r="E26" s="115"/>
      <c r="F26" s="59"/>
      <c r="G26" s="207"/>
      <c r="H26" s="207"/>
      <c r="I26" s="94"/>
      <c r="J26" s="257"/>
      <c r="K26" s="124"/>
      <c r="L26" s="36"/>
      <c r="N26" s="221"/>
      <c r="O26" s="238"/>
      <c r="P26" s="238"/>
      <c r="Q26" s="238"/>
      <c r="R26" s="239"/>
      <c r="S26" s="224"/>
      <c r="T26" s="218"/>
      <c r="U26" s="224"/>
      <c r="V26" s="218"/>
      <c r="W26" s="221"/>
      <c r="X26" s="136"/>
      <c r="Y26" s="218"/>
      <c r="Z26" s="224"/>
      <c r="AA26" s="218"/>
      <c r="AB26" s="224"/>
      <c r="AD26" s="39"/>
      <c r="AE26" s="39"/>
    </row>
    <row r="27" spans="1:31" ht="18" customHeight="1" thickBot="1" x14ac:dyDescent="0.3">
      <c r="A27" s="193" t="s">
        <v>148</v>
      </c>
      <c r="B27" s="193"/>
      <c r="C27" s="115"/>
      <c r="D27" s="115"/>
      <c r="E27" s="115"/>
      <c r="F27" s="59"/>
      <c r="G27" s="137"/>
      <c r="H27" s="36"/>
      <c r="I27" s="46"/>
      <c r="J27" s="59"/>
      <c r="K27" s="137"/>
      <c r="L27" s="36"/>
      <c r="N27" s="222"/>
      <c r="O27" s="240"/>
      <c r="P27" s="240"/>
      <c r="Q27" s="240"/>
      <c r="R27" s="241"/>
      <c r="S27" s="225"/>
      <c r="T27" s="219"/>
      <c r="U27" s="225"/>
      <c r="V27" s="219"/>
      <c r="W27" s="222"/>
      <c r="X27" s="138"/>
      <c r="Y27" s="219"/>
      <c r="Z27" s="225"/>
      <c r="AA27" s="219"/>
      <c r="AB27" s="225"/>
    </row>
    <row r="28" spans="1:31" ht="18" customHeight="1" x14ac:dyDescent="0.25">
      <c r="A28" s="197" t="s">
        <v>123</v>
      </c>
      <c r="B28" s="197"/>
      <c r="C28" s="197"/>
      <c r="D28" s="197"/>
      <c r="E28" s="197"/>
      <c r="F28" s="59"/>
      <c r="G28" s="194" t="s">
        <v>135</v>
      </c>
      <c r="H28" s="194"/>
      <c r="I28" s="46"/>
      <c r="J28" s="195" t="str">
        <f>IF(J11=0,"Complete steps 1 to 7",V25-J22)</f>
        <v>Complete steps 1 to 7</v>
      </c>
      <c r="K28" s="124"/>
      <c r="L28" s="36"/>
    </row>
    <row r="29" spans="1:31" ht="18" customHeight="1" x14ac:dyDescent="0.25">
      <c r="A29" s="197"/>
      <c r="B29" s="197"/>
      <c r="C29" s="197"/>
      <c r="D29" s="197"/>
      <c r="E29" s="197"/>
      <c r="F29" s="36"/>
      <c r="G29" s="194"/>
      <c r="H29" s="194"/>
      <c r="I29" s="46"/>
      <c r="J29" s="196"/>
      <c r="K29" s="139"/>
      <c r="L29" s="36"/>
      <c r="S29" s="42"/>
      <c r="T29" s="43"/>
      <c r="U29" s="216"/>
      <c r="V29" s="216"/>
      <c r="X29" s="42"/>
      <c r="Y29" s="43"/>
      <c r="Z29" s="216"/>
      <c r="AA29" s="216"/>
    </row>
    <row r="30" spans="1:31" ht="18" customHeight="1" x14ac:dyDescent="0.25">
      <c r="A30" s="197"/>
      <c r="B30" s="197"/>
      <c r="C30" s="197"/>
      <c r="D30" s="197"/>
      <c r="E30" s="197"/>
      <c r="F30" s="36"/>
      <c r="G30" s="139"/>
      <c r="H30" s="36"/>
      <c r="I30" s="46"/>
      <c r="J30" s="36"/>
      <c r="K30" s="139"/>
      <c r="L30" s="36"/>
      <c r="S30" s="42"/>
      <c r="T30" s="164"/>
      <c r="U30" s="215"/>
      <c r="V30" s="215"/>
      <c r="X30" s="42"/>
      <c r="Y30" s="164"/>
      <c r="Z30" s="215"/>
      <c r="AA30" s="215"/>
    </row>
    <row r="31" spans="1:31" ht="18" customHeight="1" x14ac:dyDescent="0.25">
      <c r="A31" s="197"/>
      <c r="B31" s="197"/>
      <c r="C31" s="197"/>
      <c r="D31" s="197"/>
      <c r="E31" s="197"/>
      <c r="F31" s="59"/>
      <c r="G31" s="194" t="s">
        <v>136</v>
      </c>
      <c r="H31" s="194"/>
      <c r="I31" s="46"/>
      <c r="J31" s="195" t="str">
        <f>IF(J11=0,"Complete steps 1 to 7",AA25-J25)</f>
        <v>Complete steps 1 to 7</v>
      </c>
      <c r="K31" s="124"/>
      <c r="L31" s="36"/>
      <c r="S31" s="42"/>
      <c r="T31" s="164"/>
      <c r="U31" s="215"/>
      <c r="V31" s="215"/>
      <c r="X31" s="42"/>
      <c r="Y31" s="164"/>
      <c r="Z31" s="215"/>
      <c r="AA31" s="215"/>
    </row>
    <row r="32" spans="1:31" ht="18" customHeight="1" x14ac:dyDescent="0.25">
      <c r="A32" s="197"/>
      <c r="B32" s="197"/>
      <c r="C32" s="197"/>
      <c r="D32" s="197"/>
      <c r="E32" s="197"/>
      <c r="F32" s="36"/>
      <c r="G32" s="194"/>
      <c r="H32" s="194"/>
      <c r="I32" s="46"/>
      <c r="J32" s="196"/>
      <c r="K32" s="137"/>
      <c r="L32" s="36"/>
      <c r="S32" s="253" t="s">
        <v>91</v>
      </c>
      <c r="T32" s="253"/>
      <c r="U32" s="253"/>
      <c r="V32" s="253"/>
      <c r="X32" s="253" t="s">
        <v>92</v>
      </c>
      <c r="Y32" s="253"/>
      <c r="Z32" s="253"/>
      <c r="AA32" s="253"/>
    </row>
    <row r="33" spans="1:27" ht="18" customHeight="1" thickBot="1" x14ac:dyDescent="0.3">
      <c r="A33" s="122"/>
      <c r="B33" s="123"/>
      <c r="C33" s="115"/>
      <c r="D33" s="115"/>
      <c r="E33" s="115"/>
      <c r="F33" s="59"/>
      <c r="G33" s="124"/>
      <c r="H33" s="36"/>
      <c r="I33" s="46"/>
      <c r="J33" s="59"/>
      <c r="K33" s="124"/>
      <c r="L33" s="36"/>
      <c r="M33" s="140" t="str">
        <f>IF(J34&lt;0,"Underpaid",IF(J34&gt;0,"overpaid","paid the  correct amount"))</f>
        <v>overpaid</v>
      </c>
      <c r="S33" s="28" t="s">
        <v>16</v>
      </c>
      <c r="T33" s="29" t="s">
        <v>14</v>
      </c>
      <c r="U33" s="254" t="s">
        <v>15</v>
      </c>
      <c r="V33" s="255"/>
      <c r="X33" s="28" t="s">
        <v>16</v>
      </c>
      <c r="Y33" s="29" t="s">
        <v>14</v>
      </c>
      <c r="Z33" s="254" t="s">
        <v>15</v>
      </c>
      <c r="AA33" s="255"/>
    </row>
    <row r="34" spans="1:27" ht="18" customHeight="1" x14ac:dyDescent="0.25">
      <c r="A34" s="181" t="str">
        <f>IF(J11=0,"Complete steps 1 to 7",CONCATENATE("Based on the information you have provided, you have ",M33, " contributions for the 2022/2023 year"))</f>
        <v>Complete steps 1 to 7</v>
      </c>
      <c r="B34" s="182"/>
      <c r="C34" s="182"/>
      <c r="D34" s="182"/>
      <c r="E34" s="182"/>
      <c r="F34" s="182"/>
      <c r="G34" s="182"/>
      <c r="H34" s="183"/>
      <c r="I34" s="59"/>
      <c r="J34" s="179" t="str">
        <f>IF(J11=0,"Complete steps 1 to 7",J28+J31)</f>
        <v>Complete steps 1 to 7</v>
      </c>
      <c r="K34" s="137"/>
      <c r="L34" s="36"/>
      <c r="S34" s="28">
        <v>0.05</v>
      </c>
      <c r="T34" s="166">
        <v>0</v>
      </c>
      <c r="U34" s="245">
        <v>15431.99</v>
      </c>
      <c r="V34" s="246"/>
      <c r="X34" s="28">
        <v>5.0999999999999997E-2</v>
      </c>
      <c r="Y34" s="166">
        <v>0</v>
      </c>
      <c r="Z34" s="245">
        <v>13246</v>
      </c>
      <c r="AA34" s="246"/>
    </row>
    <row r="35" spans="1:27" ht="18" customHeight="1" x14ac:dyDescent="0.25">
      <c r="A35" s="184"/>
      <c r="B35" s="185"/>
      <c r="C35" s="185"/>
      <c r="D35" s="185"/>
      <c r="E35" s="185"/>
      <c r="F35" s="185"/>
      <c r="G35" s="185"/>
      <c r="H35" s="186"/>
      <c r="I35" s="46"/>
      <c r="J35" s="180"/>
      <c r="K35" s="124"/>
      <c r="L35" s="36"/>
      <c r="S35" s="28">
        <v>5.6000000000000001E-2</v>
      </c>
      <c r="T35" s="166">
        <v>15432</v>
      </c>
      <c r="U35" s="245">
        <v>21477.99</v>
      </c>
      <c r="V35" s="246"/>
      <c r="X35" s="28">
        <v>5.7000000000000002E-2</v>
      </c>
      <c r="Y35" s="166">
        <v>13247</v>
      </c>
      <c r="Z35" s="245">
        <v>16831</v>
      </c>
      <c r="AA35" s="246"/>
    </row>
    <row r="36" spans="1:27" ht="18" customHeight="1" x14ac:dyDescent="0.25">
      <c r="A36" s="184" t="str">
        <f>IF(J11=0,"",IF(M33="underpaid",CONCATENATE("As a result you now owe £",ABS(J34)," we will be in contact with you after you submit this form to arrange collection"),IF(M33="OverPaid",CONCATENATE("as a result, you now are due a refund of £",ABS(J34)," we will be in contact with your after you submit this form to arrange payment"),"We will process your form once you submit it and create your ABS when available")))</f>
        <v/>
      </c>
      <c r="B36" s="185"/>
      <c r="C36" s="185"/>
      <c r="D36" s="185"/>
      <c r="E36" s="185"/>
      <c r="F36" s="185"/>
      <c r="G36" s="185"/>
      <c r="H36" s="186"/>
      <c r="I36" s="59"/>
      <c r="J36" s="36"/>
      <c r="K36" s="137"/>
      <c r="L36" s="36"/>
      <c r="S36" s="28">
        <v>7.0999999999999994E-2</v>
      </c>
      <c r="T36" s="166">
        <v>21478</v>
      </c>
      <c r="U36" s="245">
        <v>26823.99</v>
      </c>
      <c r="V36" s="246"/>
      <c r="X36" s="28">
        <v>6.0999999999999999E-2</v>
      </c>
      <c r="Y36" s="166">
        <v>16832</v>
      </c>
      <c r="Z36" s="245">
        <v>22878</v>
      </c>
      <c r="AA36" s="246"/>
    </row>
    <row r="37" spans="1:27" ht="18" customHeight="1" thickBot="1" x14ac:dyDescent="0.3">
      <c r="A37" s="187"/>
      <c r="B37" s="188"/>
      <c r="C37" s="188"/>
      <c r="D37" s="188"/>
      <c r="E37" s="188"/>
      <c r="F37" s="188"/>
      <c r="G37" s="188"/>
      <c r="H37" s="189"/>
      <c r="I37" s="37"/>
      <c r="J37" s="34"/>
      <c r="K37" s="35"/>
      <c r="L37" s="36"/>
      <c r="S37" s="28">
        <v>9.2999999999999999E-2</v>
      </c>
      <c r="T37" s="166">
        <v>26824</v>
      </c>
      <c r="U37" s="245">
        <v>47845.99</v>
      </c>
      <c r="V37" s="246"/>
      <c r="X37" s="141">
        <v>6.8000000000000005E-2</v>
      </c>
      <c r="Y37" s="142">
        <v>22789</v>
      </c>
      <c r="Z37" s="250">
        <v>23948</v>
      </c>
      <c r="AA37" s="251"/>
    </row>
    <row r="38" spans="1:27" ht="18" customHeight="1" x14ac:dyDescent="0.25">
      <c r="A38" s="122"/>
      <c r="B38" s="115"/>
      <c r="C38" s="115"/>
      <c r="D38" s="115"/>
      <c r="E38" s="115"/>
      <c r="F38" s="37"/>
      <c r="G38" s="37"/>
      <c r="H38" s="37"/>
      <c r="I38" s="37"/>
      <c r="J38" s="37"/>
      <c r="K38" s="124"/>
      <c r="L38" s="36"/>
      <c r="M38" s="54"/>
      <c r="S38" s="28">
        <v>0.125</v>
      </c>
      <c r="T38" s="166">
        <v>47846</v>
      </c>
      <c r="U38" s="245">
        <v>70630.990000000005</v>
      </c>
      <c r="V38" s="246"/>
      <c r="X38" s="28">
        <v>7.6999999999999999E-2</v>
      </c>
      <c r="Y38" s="167">
        <v>23949</v>
      </c>
      <c r="Z38" s="248">
        <v>28223</v>
      </c>
      <c r="AA38" s="249"/>
    </row>
    <row r="39" spans="1:27" ht="18" customHeight="1" x14ac:dyDescent="0.25">
      <c r="A39" s="122"/>
      <c r="B39" s="144"/>
      <c r="C39" s="145"/>
      <c r="D39" s="37"/>
      <c r="E39" s="37"/>
      <c r="F39" s="42"/>
      <c r="G39" s="43"/>
      <c r="H39" s="168"/>
      <c r="I39" s="37"/>
      <c r="J39" s="34"/>
      <c r="K39" s="146"/>
      <c r="L39" s="36"/>
      <c r="M39" s="147"/>
      <c r="S39" s="28">
        <v>0.13500000000000001</v>
      </c>
      <c r="T39" s="166">
        <v>70631</v>
      </c>
      <c r="U39" s="245">
        <v>111376.99</v>
      </c>
      <c r="V39" s="246"/>
      <c r="X39" s="28">
        <v>8.7999999999999995E-2</v>
      </c>
      <c r="Y39" s="166">
        <v>28224</v>
      </c>
      <c r="Z39" s="245">
        <v>29179</v>
      </c>
      <c r="AA39" s="246"/>
    </row>
    <row r="40" spans="1:27" ht="18" customHeight="1" x14ac:dyDescent="0.25">
      <c r="A40" s="122"/>
      <c r="B40" s="123"/>
      <c r="C40" s="123"/>
      <c r="D40" s="123"/>
      <c r="E40" s="123"/>
      <c r="F40" s="42"/>
      <c r="G40" s="164"/>
      <c r="H40" s="164"/>
      <c r="I40" s="37"/>
      <c r="J40" s="46"/>
      <c r="K40" s="146"/>
      <c r="L40" s="37"/>
      <c r="M40" s="147"/>
      <c r="S40" s="28">
        <v>0.14499999999999999</v>
      </c>
      <c r="T40" s="166">
        <v>111377</v>
      </c>
      <c r="U40" s="245" t="s">
        <v>47</v>
      </c>
      <c r="V40" s="246"/>
      <c r="X40" s="28">
        <v>9.8000000000000004E-2</v>
      </c>
      <c r="Y40" s="166">
        <v>29180</v>
      </c>
      <c r="Z40" s="245">
        <v>43805</v>
      </c>
      <c r="AA40" s="246"/>
    </row>
    <row r="41" spans="1:27" ht="18.75" customHeight="1" x14ac:dyDescent="0.25">
      <c r="A41" s="37"/>
      <c r="B41" s="123"/>
      <c r="C41" s="123"/>
      <c r="D41" s="123"/>
      <c r="E41" s="123"/>
      <c r="F41" s="42"/>
      <c r="G41" s="164"/>
      <c r="H41" s="164"/>
      <c r="I41" s="34"/>
      <c r="J41" s="37"/>
      <c r="K41" s="37"/>
      <c r="L41" s="37"/>
      <c r="M41" s="39"/>
      <c r="S41" s="42"/>
      <c r="T41" s="164"/>
      <c r="U41" s="247"/>
      <c r="V41" s="247"/>
      <c r="X41" s="28">
        <v>0.1</v>
      </c>
      <c r="Y41" s="166">
        <v>43806</v>
      </c>
      <c r="Z41" s="245">
        <v>49245</v>
      </c>
      <c r="AA41" s="246"/>
    </row>
    <row r="42" spans="1:27" ht="18" customHeight="1" x14ac:dyDescent="0.25">
      <c r="A42" s="37"/>
      <c r="B42" s="123"/>
      <c r="C42" s="123"/>
      <c r="D42" s="123"/>
      <c r="E42" s="123"/>
      <c r="F42" s="42"/>
      <c r="G42" s="164"/>
      <c r="H42" s="164"/>
      <c r="I42" s="37"/>
      <c r="J42" s="37"/>
      <c r="K42" s="37"/>
      <c r="L42" s="37"/>
      <c r="M42" s="39"/>
      <c r="S42" s="42"/>
      <c r="T42" s="164"/>
      <c r="U42" s="215"/>
      <c r="V42" s="215"/>
      <c r="X42" s="28">
        <v>0.11600000000000001</v>
      </c>
      <c r="Y42" s="166">
        <v>49246</v>
      </c>
      <c r="Z42" s="245">
        <v>56163</v>
      </c>
      <c r="AA42" s="246"/>
    </row>
    <row r="43" spans="1:27" ht="18" x14ac:dyDescent="0.25">
      <c r="A43" s="37"/>
      <c r="B43" s="37"/>
      <c r="C43" s="37"/>
      <c r="D43" s="37"/>
      <c r="E43" s="46"/>
      <c r="F43" s="42"/>
      <c r="G43" s="164"/>
      <c r="H43" s="164"/>
      <c r="I43" s="37"/>
      <c r="J43" s="37"/>
      <c r="K43" s="37"/>
      <c r="L43" s="37"/>
      <c r="M43" s="39"/>
      <c r="S43" s="42"/>
      <c r="T43" s="164"/>
      <c r="U43" s="215"/>
      <c r="V43" s="215"/>
      <c r="X43" s="28">
        <v>0.125</v>
      </c>
      <c r="Y43" s="166">
        <v>56164</v>
      </c>
      <c r="Z43" s="245">
        <v>72030</v>
      </c>
      <c r="AA43" s="246"/>
    </row>
    <row r="44" spans="1:27" ht="18" x14ac:dyDescent="0.25">
      <c r="A44" s="37"/>
      <c r="B44" s="37"/>
      <c r="C44" s="37"/>
      <c r="D44" s="37"/>
      <c r="E44" s="46"/>
      <c r="F44" s="42"/>
      <c r="G44" s="164"/>
      <c r="H44" s="164"/>
      <c r="I44" s="37"/>
      <c r="J44" s="37"/>
      <c r="K44" s="37"/>
      <c r="L44" s="37"/>
      <c r="M44" s="39"/>
      <c r="S44" s="42"/>
      <c r="T44" s="164"/>
      <c r="U44" s="215"/>
      <c r="V44" s="215"/>
      <c r="X44" s="28">
        <v>0.13500000000000001</v>
      </c>
      <c r="Y44" s="166">
        <v>72031</v>
      </c>
      <c r="Z44" s="245" t="s">
        <v>47</v>
      </c>
      <c r="AA44" s="246"/>
    </row>
    <row r="45" spans="1:27" ht="18" x14ac:dyDescent="0.25">
      <c r="A45" s="37"/>
      <c r="B45" s="37"/>
      <c r="C45" s="37"/>
      <c r="D45" s="37"/>
      <c r="E45" s="46"/>
      <c r="F45" s="42"/>
      <c r="G45" s="164"/>
      <c r="H45" s="164"/>
      <c r="I45" s="37"/>
      <c r="J45" s="37"/>
      <c r="K45" s="37"/>
      <c r="L45" s="37"/>
      <c r="M45" s="39"/>
      <c r="X45" s="42"/>
      <c r="Y45" s="164"/>
      <c r="Z45" s="247"/>
      <c r="AA45" s="247"/>
    </row>
    <row r="46" spans="1:27" ht="18" x14ac:dyDescent="0.25">
      <c r="A46" s="144"/>
      <c r="B46" s="123"/>
      <c r="C46" s="115"/>
      <c r="D46" s="115"/>
      <c r="E46" s="115"/>
      <c r="F46" s="42"/>
      <c r="G46" s="164"/>
      <c r="H46" s="164"/>
      <c r="I46" s="37"/>
      <c r="J46" s="37"/>
      <c r="K46" s="131"/>
      <c r="L46" s="36"/>
      <c r="M46" s="39"/>
      <c r="N46" s="39"/>
      <c r="X46" s="39"/>
      <c r="Y46" s="39"/>
      <c r="Z46" s="252"/>
      <c r="AA46" s="252"/>
    </row>
    <row r="47" spans="1:27" ht="18" x14ac:dyDescent="0.25">
      <c r="A47" s="37"/>
      <c r="B47" s="115"/>
      <c r="C47" s="115"/>
      <c r="D47" s="115"/>
      <c r="E47" s="115"/>
      <c r="F47" s="46"/>
      <c r="G47" s="46"/>
      <c r="H47" s="47"/>
      <c r="I47" s="37"/>
      <c r="J47" s="37"/>
      <c r="K47" s="90"/>
      <c r="L47" s="37"/>
      <c r="M47" s="39"/>
      <c r="N47" s="39"/>
      <c r="X47" s="39"/>
      <c r="Y47" s="39"/>
      <c r="Z47" s="39"/>
      <c r="AA47" s="39"/>
    </row>
    <row r="48" spans="1:27" ht="18" customHeight="1" x14ac:dyDescent="0.25">
      <c r="A48" s="37"/>
      <c r="B48" s="37"/>
      <c r="C48" s="37"/>
      <c r="D48" s="37"/>
      <c r="E48" s="37"/>
      <c r="F48" s="46"/>
      <c r="G48" s="46"/>
      <c r="H48" s="47"/>
      <c r="I48" s="37"/>
      <c r="J48" s="37"/>
      <c r="K48" s="37"/>
      <c r="L48" s="37"/>
      <c r="M48" s="39"/>
      <c r="N48" s="39"/>
    </row>
    <row r="49" spans="1:14" ht="18" x14ac:dyDescent="0.25">
      <c r="A49" s="172"/>
      <c r="B49" s="173"/>
      <c r="C49" s="173"/>
      <c r="D49" s="173"/>
      <c r="E49" s="173"/>
      <c r="F49" s="39"/>
      <c r="G49" s="173"/>
      <c r="H49" s="173"/>
      <c r="I49" s="39"/>
      <c r="J49" s="39"/>
      <c r="K49" s="174"/>
      <c r="L49" s="41"/>
      <c r="M49" s="39"/>
      <c r="N49" s="39"/>
    </row>
    <row r="50" spans="1:14" ht="18" x14ac:dyDescent="0.25">
      <c r="A50" s="172"/>
      <c r="B50" s="173"/>
      <c r="C50" s="173"/>
      <c r="D50" s="173"/>
      <c r="E50" s="173"/>
      <c r="F50" s="39"/>
      <c r="G50" s="173"/>
      <c r="H50" s="173"/>
      <c r="I50" s="39"/>
      <c r="J50" s="39"/>
      <c r="K50" s="174"/>
      <c r="L50" s="41"/>
      <c r="M50" s="39"/>
      <c r="N50" s="39"/>
    </row>
    <row r="51" spans="1:14" ht="48.75" customHeight="1" x14ac:dyDescent="0.25">
      <c r="A51" s="39"/>
      <c r="B51" s="173"/>
      <c r="C51" s="173"/>
      <c r="D51" s="173"/>
      <c r="E51" s="173"/>
      <c r="F51" s="39"/>
      <c r="G51" s="173"/>
      <c r="H51" s="173"/>
      <c r="I51" s="39"/>
      <c r="J51" s="39"/>
      <c r="K51" s="175"/>
      <c r="L51" s="39"/>
      <c r="M51" s="39"/>
      <c r="N51" s="39"/>
    </row>
    <row r="52" spans="1:14" s="148" customFormat="1" ht="15.75" x14ac:dyDescent="0.25">
      <c r="A52" s="176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1:14" s="148" customFormat="1" ht="15.75" x14ac:dyDescent="0.25">
      <c r="A53" s="176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1:14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</sheetData>
  <sheetProtection algorithmName="SHA-512" hashValue="hOJZpYK4Syj2Du88yTHmmRthcjbYHv1HYzn3eDc/f2aRZswYjG/Ar0pAy0RHNi0P20EuoUvjCmXa8tduFehcGw==" saltValue="gcWXfXaACqJmpeUs4aNCRQ==" spinCount="100000" sheet="1" objects="1" scenarios="1"/>
  <mergeCells count="94">
    <mergeCell ref="Z45:AA45"/>
    <mergeCell ref="Z37:AA37"/>
    <mergeCell ref="Z46:AA46"/>
    <mergeCell ref="X32:AA32"/>
    <mergeCell ref="S32:V32"/>
    <mergeCell ref="U33:V33"/>
    <mergeCell ref="U34:V34"/>
    <mergeCell ref="U35:V35"/>
    <mergeCell ref="U36:V36"/>
    <mergeCell ref="Z33:AA33"/>
    <mergeCell ref="Z34:AA34"/>
    <mergeCell ref="Z35:AA35"/>
    <mergeCell ref="Z36:AA36"/>
    <mergeCell ref="U37:V37"/>
    <mergeCell ref="U43:V43"/>
    <mergeCell ref="U44:V44"/>
    <mergeCell ref="Z43:AA43"/>
    <mergeCell ref="Z44:AA44"/>
    <mergeCell ref="U38:V38"/>
    <mergeCell ref="U39:V39"/>
    <mergeCell ref="U40:V40"/>
    <mergeCell ref="U41:V41"/>
    <mergeCell ref="U42:V42"/>
    <mergeCell ref="Z38:AA38"/>
    <mergeCell ref="Z39:AA39"/>
    <mergeCell ref="Z40:AA40"/>
    <mergeCell ref="Z41:AA41"/>
    <mergeCell ref="Z42:AA42"/>
    <mergeCell ref="L7:L9"/>
    <mergeCell ref="U29:V29"/>
    <mergeCell ref="O25:R27"/>
    <mergeCell ref="N8:N9"/>
    <mergeCell ref="N10:N11"/>
    <mergeCell ref="N13:N14"/>
    <mergeCell ref="N15:N16"/>
    <mergeCell ref="N18:N19"/>
    <mergeCell ref="N20:N21"/>
    <mergeCell ref="N22:N23"/>
    <mergeCell ref="N25:N27"/>
    <mergeCell ref="O15:R16"/>
    <mergeCell ref="O17:R17"/>
    <mergeCell ref="L15:L16"/>
    <mergeCell ref="L18:L19"/>
    <mergeCell ref="F3:K3"/>
    <mergeCell ref="U31:V31"/>
    <mergeCell ref="J11:J12"/>
    <mergeCell ref="J15:J16"/>
    <mergeCell ref="J18:J19"/>
    <mergeCell ref="L11:L12"/>
    <mergeCell ref="O18:R19"/>
    <mergeCell ref="O20:R21"/>
    <mergeCell ref="O22:R23"/>
    <mergeCell ref="S25:S27"/>
    <mergeCell ref="O8:R9"/>
    <mergeCell ref="O10:R11"/>
    <mergeCell ref="O13:R14"/>
    <mergeCell ref="U30:V30"/>
    <mergeCell ref="T25:T27"/>
    <mergeCell ref="U25:U27"/>
    <mergeCell ref="AE6:AE7"/>
    <mergeCell ref="T6:W6"/>
    <mergeCell ref="Y6:AB6"/>
    <mergeCell ref="Z31:AA31"/>
    <mergeCell ref="Z29:AA29"/>
    <mergeCell ref="Z30:AA30"/>
    <mergeCell ref="V25:V27"/>
    <mergeCell ref="Y25:Y27"/>
    <mergeCell ref="AA25:AA27"/>
    <mergeCell ref="W25:W27"/>
    <mergeCell ref="Z25:Z27"/>
    <mergeCell ref="AB25:AB27"/>
    <mergeCell ref="H5:K5"/>
    <mergeCell ref="A27:B27"/>
    <mergeCell ref="G28:H29"/>
    <mergeCell ref="J28:J29"/>
    <mergeCell ref="G31:H32"/>
    <mergeCell ref="J31:J32"/>
    <mergeCell ref="A28:E32"/>
    <mergeCell ref="G7:K9"/>
    <mergeCell ref="G11:H12"/>
    <mergeCell ref="G15:H16"/>
    <mergeCell ref="G18:H19"/>
    <mergeCell ref="A11:B11"/>
    <mergeCell ref="A20:B20"/>
    <mergeCell ref="A22:E25"/>
    <mergeCell ref="G22:H23"/>
    <mergeCell ref="J22:J23"/>
    <mergeCell ref="A13:E19"/>
    <mergeCell ref="A7:E9"/>
    <mergeCell ref="J34:J35"/>
    <mergeCell ref="A34:H35"/>
    <mergeCell ref="A36:H37"/>
    <mergeCell ref="G25:H26"/>
    <mergeCell ref="J25:J26"/>
  </mergeCells>
  <printOptions horizontalCentered="1"/>
  <pageMargins left="0.74803149606299213" right="0.74803149606299213" top="0.82677165354330717" bottom="0.55118110236220474" header="0.51181102362204722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55"/>
  <sheetViews>
    <sheetView tabSelected="1" zoomScale="55" zoomScaleNormal="55" workbookViewId="0">
      <selection activeCell="O26" sqref="O26"/>
    </sheetView>
  </sheetViews>
  <sheetFormatPr defaultRowHeight="12.75" x14ac:dyDescent="0.2"/>
  <cols>
    <col min="1" max="1" width="8.85546875" style="14" customWidth="1"/>
    <col min="2" max="3" width="9.140625" style="14"/>
    <col min="4" max="4" width="12" style="14" customWidth="1"/>
    <col min="5" max="5" width="14.5703125" style="14" customWidth="1"/>
    <col min="6" max="6" width="14.42578125" style="14" customWidth="1"/>
    <col min="7" max="7" width="19.5703125" style="14" customWidth="1"/>
    <col min="8" max="8" width="15.85546875" style="14" customWidth="1"/>
    <col min="9" max="9" width="11.42578125" style="14" customWidth="1"/>
    <col min="10" max="10" width="24.42578125" style="14" customWidth="1"/>
    <col min="11" max="11" width="24.85546875" style="14" customWidth="1"/>
    <col min="12" max="12" width="5.7109375" style="14" customWidth="1"/>
    <col min="13" max="13" width="15.5703125" style="14" customWidth="1"/>
    <col min="14" max="14" width="26.42578125" style="14" customWidth="1"/>
    <col min="15" max="17" width="12" style="14" customWidth="1"/>
    <col min="18" max="18" width="20.28515625" style="14" customWidth="1"/>
    <col min="19" max="19" width="12" style="14" customWidth="1"/>
    <col min="20" max="20" width="23.28515625" style="14" customWidth="1"/>
    <col min="21" max="21" width="5.42578125" style="14" customWidth="1"/>
    <col min="22" max="22" width="22.7109375" style="14" customWidth="1"/>
    <col min="23" max="23" width="5.140625" style="14" customWidth="1"/>
    <col min="24" max="24" width="10.85546875" style="14" bestFit="1" customWidth="1"/>
    <col min="25" max="25" width="27.28515625" style="14" customWidth="1"/>
    <col min="26" max="26" width="5.42578125" style="14" customWidth="1"/>
    <col min="27" max="27" width="27.85546875" style="14" customWidth="1"/>
    <col min="28" max="28" width="5.85546875" style="14" customWidth="1"/>
    <col min="29" max="29" width="7.7109375" style="14" customWidth="1"/>
    <col min="30" max="30" width="9.140625" style="14"/>
    <col min="31" max="31" width="31" style="14" customWidth="1"/>
    <col min="32" max="16384" width="9.140625" style="14"/>
  </cols>
  <sheetData>
    <row r="1" spans="1:31" ht="20.100000000000001" customHeight="1" x14ac:dyDescent="0.3">
      <c r="A1" s="50" t="s">
        <v>69</v>
      </c>
      <c r="C1" s="50" t="s">
        <v>17</v>
      </c>
      <c r="N1" s="55" t="s">
        <v>125</v>
      </c>
      <c r="AD1" s="39"/>
      <c r="AE1" s="39"/>
    </row>
    <row r="2" spans="1:31" ht="18.75" thickBot="1" x14ac:dyDescent="0.3">
      <c r="A2" s="258" t="s">
        <v>143</v>
      </c>
      <c r="B2" s="258"/>
      <c r="C2" s="258"/>
      <c r="D2" s="258"/>
      <c r="E2" s="51"/>
      <c r="F2" s="51"/>
      <c r="G2" s="51"/>
      <c r="H2" s="51"/>
      <c r="I2" s="51"/>
      <c r="J2" s="51"/>
      <c r="K2" s="52"/>
      <c r="L2" s="53" t="s">
        <v>0</v>
      </c>
      <c r="M2" s="54"/>
      <c r="N2" s="32" t="s">
        <v>144</v>
      </c>
      <c r="AD2" s="39"/>
      <c r="AE2" s="39"/>
    </row>
    <row r="3" spans="1:31" ht="30" customHeight="1" x14ac:dyDescent="0.4">
      <c r="A3" s="56" t="s">
        <v>52</v>
      </c>
      <c r="B3" s="56"/>
      <c r="C3" s="56"/>
      <c r="D3" s="57"/>
      <c r="E3" s="58"/>
      <c r="F3" s="226"/>
      <c r="G3" s="295"/>
      <c r="H3" s="295"/>
      <c r="I3" s="295"/>
      <c r="J3" s="295"/>
      <c r="K3" s="296"/>
      <c r="L3" s="41" t="s">
        <v>1</v>
      </c>
      <c r="M3" s="54"/>
      <c r="N3" s="32"/>
      <c r="AA3" s="152" t="s">
        <v>133</v>
      </c>
      <c r="AD3" s="39"/>
      <c r="AE3" s="39"/>
    </row>
    <row r="4" spans="1:31" ht="18" x14ac:dyDescent="0.25">
      <c r="A4" s="31"/>
      <c r="B4" s="31"/>
      <c r="C4" s="31"/>
      <c r="D4" s="31"/>
      <c r="E4" s="46"/>
      <c r="F4" s="59"/>
      <c r="G4" s="59"/>
      <c r="H4" s="59"/>
      <c r="I4" s="59"/>
      <c r="J4" s="59"/>
      <c r="K4" s="59"/>
      <c r="L4" s="36"/>
      <c r="M4" s="54"/>
      <c r="N4" s="271" t="s">
        <v>126</v>
      </c>
      <c r="O4" s="271"/>
      <c r="Q4" s="265"/>
      <c r="R4" s="266"/>
      <c r="T4" s="259" t="s">
        <v>127</v>
      </c>
      <c r="U4" s="260"/>
      <c r="V4" s="261"/>
      <c r="X4" s="265"/>
      <c r="Y4" s="266"/>
      <c r="AA4" s="269">
        <f>X4-Q4+1</f>
        <v>1</v>
      </c>
      <c r="AC4" s="65"/>
      <c r="AD4" s="46"/>
      <c r="AE4" s="66"/>
    </row>
    <row r="5" spans="1:31" ht="30" customHeight="1" thickBot="1" x14ac:dyDescent="0.4">
      <c r="A5" s="31" t="s">
        <v>53</v>
      </c>
      <c r="B5" s="31"/>
      <c r="C5" s="31"/>
      <c r="D5" s="31"/>
      <c r="E5" s="46"/>
      <c r="F5" s="59"/>
      <c r="G5" s="67"/>
      <c r="H5" s="190"/>
      <c r="I5" s="191"/>
      <c r="J5" s="191"/>
      <c r="K5" s="192"/>
      <c r="L5" s="41" t="s">
        <v>2</v>
      </c>
      <c r="M5" s="54"/>
      <c r="N5" s="271"/>
      <c r="O5" s="271"/>
      <c r="Q5" s="267"/>
      <c r="R5" s="268"/>
      <c r="T5" s="262"/>
      <c r="U5" s="263"/>
      <c r="V5" s="264"/>
      <c r="X5" s="267"/>
      <c r="Y5" s="268"/>
      <c r="AA5" s="270"/>
      <c r="AC5" s="56"/>
      <c r="AD5" s="51"/>
      <c r="AE5" s="52"/>
    </row>
    <row r="6" spans="1:31" ht="18" x14ac:dyDescent="0.25">
      <c r="A6" s="56"/>
      <c r="B6" s="56"/>
      <c r="C6" s="56"/>
      <c r="D6" s="69"/>
      <c r="E6" s="69"/>
      <c r="F6" s="69"/>
      <c r="G6" s="69"/>
      <c r="H6" s="69"/>
      <c r="I6" s="69"/>
      <c r="J6" s="69"/>
      <c r="K6" s="69"/>
      <c r="L6" s="41"/>
      <c r="M6" s="54"/>
      <c r="N6" s="153"/>
      <c r="O6" s="153"/>
      <c r="P6" s="153"/>
      <c r="Q6" s="153"/>
      <c r="R6" s="46"/>
      <c r="S6" s="46"/>
      <c r="T6" s="154"/>
      <c r="U6" s="154"/>
      <c r="V6" s="154"/>
      <c r="W6" s="154"/>
      <c r="X6" s="115"/>
      <c r="Y6" s="115"/>
      <c r="Z6" s="155"/>
      <c r="AA6" s="154"/>
      <c r="AB6" s="154"/>
      <c r="AC6" s="56"/>
      <c r="AD6" s="51"/>
      <c r="AE6" s="208"/>
    </row>
    <row r="7" spans="1:31" ht="58.5" customHeight="1" thickBot="1" x14ac:dyDescent="0.3">
      <c r="A7" s="178" t="s">
        <v>87</v>
      </c>
      <c r="B7" s="178"/>
      <c r="C7" s="178"/>
      <c r="D7" s="178"/>
      <c r="E7" s="178"/>
      <c r="F7" s="71"/>
      <c r="G7" s="286"/>
      <c r="H7" s="287"/>
      <c r="I7" s="287"/>
      <c r="J7" s="287"/>
      <c r="K7" s="288"/>
      <c r="L7" s="235" t="s">
        <v>3</v>
      </c>
      <c r="M7" s="54"/>
      <c r="N7" s="68" t="s">
        <v>37</v>
      </c>
      <c r="O7" s="68"/>
      <c r="P7" s="68"/>
      <c r="Q7" s="68"/>
      <c r="R7" s="61"/>
      <c r="S7" s="61"/>
      <c r="T7" s="68"/>
      <c r="U7" s="68"/>
      <c r="V7" s="68"/>
      <c r="W7" s="68"/>
      <c r="X7" s="68"/>
      <c r="Y7" s="68"/>
      <c r="Z7" s="68"/>
      <c r="AA7" s="68"/>
      <c r="AB7" s="68"/>
      <c r="AC7" s="80"/>
      <c r="AD7" s="81"/>
      <c r="AE7" s="208"/>
    </row>
    <row r="8" spans="1:31" ht="24.95" customHeight="1" thickBot="1" x14ac:dyDescent="0.3">
      <c r="A8" s="178"/>
      <c r="B8" s="178"/>
      <c r="C8" s="178"/>
      <c r="D8" s="178"/>
      <c r="E8" s="178"/>
      <c r="F8" s="82"/>
      <c r="G8" s="289"/>
      <c r="H8" s="290"/>
      <c r="I8" s="290"/>
      <c r="J8" s="290"/>
      <c r="K8" s="291"/>
      <c r="L8" s="235"/>
      <c r="M8" s="54"/>
      <c r="N8" s="70" t="s">
        <v>85</v>
      </c>
      <c r="O8" s="68"/>
      <c r="P8" s="68"/>
      <c r="Q8" s="68"/>
      <c r="R8" s="68"/>
      <c r="S8" s="68"/>
      <c r="T8" s="209" t="s">
        <v>80</v>
      </c>
      <c r="U8" s="210"/>
      <c r="V8" s="210"/>
      <c r="W8" s="211"/>
      <c r="X8" s="68"/>
      <c r="Y8" s="212" t="s">
        <v>81</v>
      </c>
      <c r="Z8" s="213"/>
      <c r="AA8" s="213"/>
      <c r="AB8" s="214"/>
      <c r="AC8" s="26"/>
      <c r="AD8" s="51"/>
      <c r="AE8" s="27"/>
    </row>
    <row r="9" spans="1:31" ht="38.25" customHeight="1" x14ac:dyDescent="0.25">
      <c r="A9" s="178"/>
      <c r="B9" s="178"/>
      <c r="C9" s="178"/>
      <c r="D9" s="178"/>
      <c r="E9" s="178"/>
      <c r="F9" s="82"/>
      <c r="G9" s="292"/>
      <c r="H9" s="293"/>
      <c r="I9" s="293"/>
      <c r="J9" s="293"/>
      <c r="K9" s="294"/>
      <c r="L9" s="235"/>
      <c r="M9" s="54"/>
      <c r="N9" s="72"/>
      <c r="O9" s="72"/>
      <c r="P9" s="72"/>
      <c r="Q9" s="72"/>
      <c r="R9" s="73"/>
      <c r="S9" s="72"/>
      <c r="T9" s="74" t="s">
        <v>76</v>
      </c>
      <c r="U9" s="75"/>
      <c r="V9" s="76" t="s">
        <v>77</v>
      </c>
      <c r="W9" s="77"/>
      <c r="X9" s="78"/>
      <c r="Y9" s="74" t="s">
        <v>78</v>
      </c>
      <c r="Z9" s="75"/>
      <c r="AA9" s="79" t="s">
        <v>79</v>
      </c>
      <c r="AB9" s="77"/>
      <c r="AC9" s="26"/>
      <c r="AD9" s="51"/>
      <c r="AE9" s="89"/>
    </row>
    <row r="10" spans="1:31" ht="24.95" customHeight="1" thickBot="1" x14ac:dyDescent="0.45">
      <c r="A10" s="31"/>
      <c r="B10" s="31"/>
      <c r="C10" s="31"/>
      <c r="D10" s="90"/>
      <c r="E10" s="90"/>
      <c r="F10" s="91"/>
      <c r="G10" s="92"/>
      <c r="H10" s="92"/>
      <c r="I10" s="92"/>
      <c r="J10" s="297" t="s">
        <v>132</v>
      </c>
      <c r="K10" s="92" t="s">
        <v>134</v>
      </c>
      <c r="L10" s="36"/>
      <c r="M10" s="54"/>
      <c r="N10" s="156" t="s">
        <v>5</v>
      </c>
      <c r="O10" s="272" t="s">
        <v>88</v>
      </c>
      <c r="P10" s="272"/>
      <c r="Q10" s="272"/>
      <c r="R10" s="272"/>
      <c r="S10" s="61"/>
      <c r="T10" s="149"/>
      <c r="U10" s="83" t="s">
        <v>27</v>
      </c>
      <c r="V10" s="150"/>
      <c r="W10" s="84" t="s">
        <v>99</v>
      </c>
      <c r="X10" s="85"/>
      <c r="Y10" s="149"/>
      <c r="Z10" s="83" t="s">
        <v>100</v>
      </c>
      <c r="AA10" s="151"/>
      <c r="AB10" s="84" t="s">
        <v>101</v>
      </c>
      <c r="AC10" s="26"/>
      <c r="AD10" s="57"/>
      <c r="AE10" s="27"/>
    </row>
    <row r="11" spans="1:31" ht="24.95" customHeight="1" x14ac:dyDescent="0.25">
      <c r="A11" s="207" t="s">
        <v>19</v>
      </c>
      <c r="B11" s="207"/>
      <c r="C11" s="94"/>
      <c r="D11" s="94"/>
      <c r="E11" s="94"/>
      <c r="F11" s="95"/>
      <c r="G11" s="207" t="s">
        <v>93</v>
      </c>
      <c r="H11" s="207"/>
      <c r="I11" s="94"/>
      <c r="J11" s="282">
        <f>K11/AA4*365</f>
        <v>0</v>
      </c>
      <c r="K11" s="284">
        <f>T27+Y27</f>
        <v>0</v>
      </c>
      <c r="L11" s="233" t="s">
        <v>4</v>
      </c>
      <c r="M11" s="97"/>
      <c r="N11" s="156"/>
      <c r="O11" s="272"/>
      <c r="P11" s="272"/>
      <c r="Q11" s="272"/>
      <c r="R11" s="272"/>
      <c r="S11" s="68"/>
      <c r="T11" s="86"/>
      <c r="U11" s="83"/>
      <c r="V11" s="87"/>
      <c r="W11" s="84"/>
      <c r="X11" s="85"/>
      <c r="Y11" s="86"/>
      <c r="Z11" s="83"/>
      <c r="AA11" s="88"/>
      <c r="AB11" s="84"/>
      <c r="AC11" s="26"/>
      <c r="AD11" s="57"/>
      <c r="AE11" s="101"/>
    </row>
    <row r="12" spans="1:31" ht="31.5" customHeight="1" thickBot="1" x14ac:dyDescent="0.3">
      <c r="A12" s="94"/>
      <c r="B12" s="94"/>
      <c r="C12" s="94"/>
      <c r="D12" s="94"/>
      <c r="E12" s="94"/>
      <c r="F12" s="97"/>
      <c r="G12" s="207"/>
      <c r="H12" s="207"/>
      <c r="I12" s="94"/>
      <c r="J12" s="283"/>
      <c r="K12" s="285"/>
      <c r="L12" s="233"/>
      <c r="M12" s="97"/>
      <c r="N12" s="156" t="s">
        <v>6</v>
      </c>
      <c r="O12" s="272" t="s">
        <v>89</v>
      </c>
      <c r="P12" s="272"/>
      <c r="Q12" s="272"/>
      <c r="R12" s="272"/>
      <c r="S12" s="93" t="s">
        <v>7</v>
      </c>
      <c r="T12" s="149"/>
      <c r="U12" s="83" t="s">
        <v>28</v>
      </c>
      <c r="V12" s="150"/>
      <c r="W12" s="84" t="s">
        <v>102</v>
      </c>
      <c r="X12" s="85"/>
      <c r="Y12" s="149"/>
      <c r="Z12" s="83" t="s">
        <v>108</v>
      </c>
      <c r="AA12" s="151"/>
      <c r="AB12" s="84" t="s">
        <v>114</v>
      </c>
      <c r="AC12" s="26"/>
      <c r="AD12" s="57"/>
      <c r="AE12" s="101"/>
    </row>
    <row r="13" spans="1:31" ht="18" customHeight="1" x14ac:dyDescent="0.25">
      <c r="A13" s="177" t="s">
        <v>145</v>
      </c>
      <c r="B13" s="177"/>
      <c r="C13" s="177"/>
      <c r="D13" s="177"/>
      <c r="E13" s="177"/>
      <c r="F13" s="97"/>
      <c r="G13" s="94"/>
      <c r="H13" s="94"/>
      <c r="I13" s="94"/>
      <c r="J13" s="97"/>
      <c r="K13" s="96"/>
      <c r="L13" s="97"/>
      <c r="M13" s="97"/>
      <c r="N13" s="156"/>
      <c r="O13" s="272"/>
      <c r="P13" s="272"/>
      <c r="Q13" s="272"/>
      <c r="R13" s="272"/>
      <c r="S13" s="93"/>
      <c r="T13" s="98"/>
      <c r="U13" s="83"/>
      <c r="V13" s="99"/>
      <c r="W13" s="84"/>
      <c r="X13" s="85"/>
      <c r="Y13" s="98"/>
      <c r="Z13" s="83"/>
      <c r="AA13" s="100"/>
      <c r="AB13" s="84"/>
      <c r="AC13" s="26"/>
      <c r="AD13" s="57"/>
      <c r="AE13" s="27"/>
    </row>
    <row r="14" spans="1:31" ht="18" x14ac:dyDescent="0.25">
      <c r="A14" s="177"/>
      <c r="B14" s="177"/>
      <c r="C14" s="177"/>
      <c r="D14" s="177"/>
      <c r="E14" s="177"/>
      <c r="F14" s="46"/>
      <c r="G14" s="34"/>
      <c r="H14" s="46"/>
      <c r="I14" s="46"/>
      <c r="J14" s="46"/>
      <c r="K14" s="46"/>
      <c r="L14" s="46"/>
      <c r="M14" s="46"/>
      <c r="N14" s="102"/>
      <c r="O14" s="103"/>
      <c r="P14" s="68"/>
      <c r="Q14" s="68"/>
      <c r="R14" s="68"/>
      <c r="S14" s="93"/>
      <c r="T14" s="98"/>
      <c r="U14" s="83"/>
      <c r="V14" s="99"/>
      <c r="W14" s="84"/>
      <c r="X14" s="85"/>
      <c r="Y14" s="98"/>
      <c r="Z14" s="83"/>
      <c r="AA14" s="100"/>
      <c r="AB14" s="84"/>
      <c r="AC14" s="26"/>
      <c r="AD14" s="57"/>
      <c r="AE14" s="107"/>
    </row>
    <row r="15" spans="1:31" ht="18" customHeight="1" x14ac:dyDescent="0.25">
      <c r="A15" s="177"/>
      <c r="B15" s="177"/>
      <c r="C15" s="177"/>
      <c r="D15" s="177"/>
      <c r="E15" s="177"/>
      <c r="F15" s="108"/>
      <c r="G15" s="207" t="s">
        <v>94</v>
      </c>
      <c r="H15" s="207"/>
      <c r="I15" s="94"/>
      <c r="J15" s="231" t="str">
        <f>IF(J11=0,"Complete steps 1 to 7", IF(J11&gt;=111377,14.5%,IF(J11&gt;=70631,13.5%,IF(J11&gt;=47846,12.5%,IF(J11&gt;=26824,9.3%,IF(J11&gt;=21478,7.1%,IF(J11&gt;=15432,5.6%,IF(J11&gt;0,5%,0))))))))</f>
        <v>Complete steps 1 to 7</v>
      </c>
      <c r="K15" s="46"/>
      <c r="L15" s="244">
        <v>9</v>
      </c>
      <c r="M15" s="108"/>
      <c r="N15" s="156" t="s">
        <v>8</v>
      </c>
      <c r="O15" s="272" t="s">
        <v>90</v>
      </c>
      <c r="P15" s="272"/>
      <c r="Q15" s="272"/>
      <c r="R15" s="272"/>
      <c r="S15" s="93" t="s">
        <v>7</v>
      </c>
      <c r="T15" s="149"/>
      <c r="U15" s="83" t="s">
        <v>26</v>
      </c>
      <c r="V15" s="150"/>
      <c r="W15" s="84" t="s">
        <v>103</v>
      </c>
      <c r="X15" s="85"/>
      <c r="Y15" s="149"/>
      <c r="Z15" s="83" t="s">
        <v>109</v>
      </c>
      <c r="AA15" s="151"/>
      <c r="AB15" s="84" t="s">
        <v>115</v>
      </c>
      <c r="AC15" s="26"/>
      <c r="AD15" s="57"/>
      <c r="AE15" s="27"/>
    </row>
    <row r="16" spans="1:31" ht="30" customHeight="1" x14ac:dyDescent="0.25">
      <c r="A16" s="177"/>
      <c r="B16" s="177"/>
      <c r="C16" s="177"/>
      <c r="D16" s="177"/>
      <c r="E16" s="177"/>
      <c r="F16" s="108"/>
      <c r="G16" s="207"/>
      <c r="H16" s="207"/>
      <c r="I16" s="94"/>
      <c r="J16" s="232"/>
      <c r="K16" s="109"/>
      <c r="L16" s="244"/>
      <c r="M16" s="108"/>
      <c r="N16" s="156"/>
      <c r="O16" s="272"/>
      <c r="P16" s="272"/>
      <c r="Q16" s="272"/>
      <c r="R16" s="272"/>
      <c r="S16" s="93"/>
      <c r="T16" s="104"/>
      <c r="U16" s="83"/>
      <c r="V16" s="105"/>
      <c r="W16" s="84"/>
      <c r="X16" s="85"/>
      <c r="Y16" s="104"/>
      <c r="Z16" s="83"/>
      <c r="AA16" s="106"/>
      <c r="AB16" s="84"/>
      <c r="AC16" s="26"/>
      <c r="AD16" s="41"/>
      <c r="AE16" s="113"/>
    </row>
    <row r="17" spans="1:31" ht="30" customHeight="1" x14ac:dyDescent="0.25">
      <c r="A17" s="177"/>
      <c r="B17" s="177"/>
      <c r="C17" s="177"/>
      <c r="D17" s="177"/>
      <c r="E17" s="177"/>
      <c r="F17" s="46"/>
      <c r="G17" s="114"/>
      <c r="H17" s="114"/>
      <c r="I17" s="114"/>
      <c r="J17" s="46"/>
      <c r="K17" s="46"/>
      <c r="L17" s="46"/>
      <c r="M17" s="115"/>
      <c r="N17" s="156" t="s">
        <v>9</v>
      </c>
      <c r="O17" s="272" t="s">
        <v>72</v>
      </c>
      <c r="P17" s="272"/>
      <c r="Q17" s="272"/>
      <c r="R17" s="272"/>
      <c r="S17" s="93" t="s">
        <v>7</v>
      </c>
      <c r="T17" s="149"/>
      <c r="U17" s="83" t="s">
        <v>29</v>
      </c>
      <c r="V17" s="150"/>
      <c r="W17" s="84" t="s">
        <v>104</v>
      </c>
      <c r="X17" s="85"/>
      <c r="Y17" s="149"/>
      <c r="Z17" s="83" t="s">
        <v>110</v>
      </c>
      <c r="AA17" s="151"/>
      <c r="AB17" s="84" t="s">
        <v>116</v>
      </c>
      <c r="AC17" s="26"/>
      <c r="AD17" s="41"/>
      <c r="AE17" s="113"/>
    </row>
    <row r="18" spans="1:31" ht="18" customHeight="1" x14ac:dyDescent="0.25">
      <c r="A18" s="177"/>
      <c r="B18" s="177"/>
      <c r="C18" s="177"/>
      <c r="D18" s="177"/>
      <c r="E18" s="177"/>
      <c r="F18" s="108"/>
      <c r="G18" s="207" t="s">
        <v>95</v>
      </c>
      <c r="H18" s="207"/>
      <c r="I18" s="94"/>
      <c r="J18" s="231" t="str">
        <f>IF(J11=0,"Complete steps 1 to 7", IF(J11&gt;=Y44,X44,IF(J11&gt;=Y43,X43,IF(J11&gt;=Y42,X42,IF(J11&gt;=Y41,X41,IF(J11&gt;=Y40,X40,IF(J11&gt;=Y39,X39,IF(J11&gt;Y38,X38,IF(J11&gt;Y37,X37,IF(J11&gt;Y36,X36,IF(J11&gt;Y35,X35,X34)))))))))))</f>
        <v>Complete steps 1 to 7</v>
      </c>
      <c r="K18" s="46"/>
      <c r="L18" s="244" t="s">
        <v>96</v>
      </c>
      <c r="M18" s="108"/>
      <c r="N18" s="156"/>
      <c r="O18" s="272"/>
      <c r="P18" s="272"/>
      <c r="Q18" s="272"/>
      <c r="R18" s="272"/>
      <c r="S18" s="85"/>
      <c r="T18" s="110"/>
      <c r="U18" s="83"/>
      <c r="V18" s="111"/>
      <c r="W18" s="84"/>
      <c r="X18" s="85"/>
      <c r="Y18" s="110"/>
      <c r="Z18" s="83"/>
      <c r="AA18" s="112"/>
      <c r="AB18" s="84"/>
      <c r="AC18" s="26"/>
      <c r="AD18" s="57"/>
      <c r="AE18" s="27"/>
    </row>
    <row r="19" spans="1:31" ht="18" customHeight="1" x14ac:dyDescent="0.25">
      <c r="A19" s="177"/>
      <c r="B19" s="177"/>
      <c r="C19" s="177"/>
      <c r="D19" s="177"/>
      <c r="E19" s="177"/>
      <c r="F19" s="108"/>
      <c r="G19" s="207"/>
      <c r="H19" s="207"/>
      <c r="I19" s="94"/>
      <c r="J19" s="232"/>
      <c r="K19" s="46"/>
      <c r="L19" s="244"/>
      <c r="M19" s="108"/>
      <c r="N19" s="102"/>
      <c r="O19" s="62"/>
      <c r="P19" s="62"/>
      <c r="Q19" s="62"/>
      <c r="R19" s="62"/>
      <c r="S19" s="85"/>
      <c r="T19" s="110"/>
      <c r="U19" s="83"/>
      <c r="V19" s="111"/>
      <c r="W19" s="84"/>
      <c r="X19" s="85"/>
      <c r="Y19" s="110"/>
      <c r="Z19" s="83"/>
      <c r="AA19" s="112"/>
      <c r="AB19" s="84"/>
      <c r="AC19" s="26"/>
      <c r="AD19" s="41"/>
      <c r="AE19" s="107"/>
    </row>
    <row r="20" spans="1:31" s="121" customFormat="1" ht="36" customHeight="1" x14ac:dyDescent="0.25">
      <c r="A20" s="207" t="s">
        <v>20</v>
      </c>
      <c r="B20" s="207"/>
      <c r="C20" s="94"/>
      <c r="D20" s="94"/>
      <c r="E20" s="116"/>
      <c r="F20" s="94"/>
      <c r="G20" s="117"/>
      <c r="H20" s="118"/>
      <c r="I20" s="94"/>
      <c r="J20" s="119"/>
      <c r="K20" s="120"/>
      <c r="L20" s="118"/>
      <c r="N20" s="156" t="s">
        <v>10</v>
      </c>
      <c r="O20" s="272" t="s">
        <v>83</v>
      </c>
      <c r="P20" s="272"/>
      <c r="Q20" s="272"/>
      <c r="R20" s="272"/>
      <c r="S20" s="93" t="s">
        <v>7</v>
      </c>
      <c r="T20" s="149"/>
      <c r="U20" s="83" t="s">
        <v>30</v>
      </c>
      <c r="V20" s="150"/>
      <c r="W20" s="84" t="s">
        <v>105</v>
      </c>
      <c r="X20" s="85"/>
      <c r="Y20" s="149"/>
      <c r="Z20" s="83" t="s">
        <v>111</v>
      </c>
      <c r="AA20" s="151"/>
      <c r="AB20" s="84" t="s">
        <v>117</v>
      </c>
      <c r="AC20" s="26"/>
      <c r="AD20" s="57"/>
      <c r="AE20" s="27"/>
    </row>
    <row r="21" spans="1:31" ht="21.75" customHeight="1" x14ac:dyDescent="0.25">
      <c r="A21" s="122"/>
      <c r="B21" s="123"/>
      <c r="C21" s="115"/>
      <c r="D21" s="115"/>
      <c r="E21" s="115"/>
      <c r="F21" s="46"/>
      <c r="G21" s="124"/>
      <c r="H21" s="36"/>
      <c r="I21" s="46"/>
      <c r="J21" s="46"/>
      <c r="K21" s="124"/>
      <c r="L21" s="36"/>
      <c r="N21" s="156"/>
      <c r="O21" s="272"/>
      <c r="P21" s="272"/>
      <c r="Q21" s="272"/>
      <c r="R21" s="272"/>
      <c r="S21" s="85"/>
      <c r="T21" s="104"/>
      <c r="U21" s="83"/>
      <c r="V21" s="105"/>
      <c r="W21" s="84"/>
      <c r="X21" s="85"/>
      <c r="Y21" s="104"/>
      <c r="Z21" s="83"/>
      <c r="AA21" s="106"/>
      <c r="AB21" s="84"/>
      <c r="AC21" s="26"/>
      <c r="AD21" s="41"/>
      <c r="AE21" s="107"/>
    </row>
    <row r="22" spans="1:31" ht="27.75" customHeight="1" x14ac:dyDescent="0.25">
      <c r="A22" s="281" t="s">
        <v>129</v>
      </c>
      <c r="B22" s="281"/>
      <c r="C22" s="281"/>
      <c r="D22" s="281"/>
      <c r="E22" s="281"/>
      <c r="F22" s="46"/>
      <c r="G22" s="207" t="s">
        <v>131</v>
      </c>
      <c r="H22" s="207"/>
      <c r="I22" s="94"/>
      <c r="J22" s="256" t="str">
        <f>IF(J11=0,"Complete steps 1 to 7",T27*J15)</f>
        <v>Complete steps 1 to 7</v>
      </c>
      <c r="K22" s="125"/>
      <c r="L22" s="36"/>
      <c r="N22" s="156" t="s">
        <v>11</v>
      </c>
      <c r="O22" s="272" t="s">
        <v>82</v>
      </c>
      <c r="P22" s="272"/>
      <c r="Q22" s="272"/>
      <c r="R22" s="272"/>
      <c r="S22" s="93" t="s">
        <v>7</v>
      </c>
      <c r="T22" s="149"/>
      <c r="U22" s="83" t="s">
        <v>31</v>
      </c>
      <c r="V22" s="150"/>
      <c r="W22" s="84" t="s">
        <v>106</v>
      </c>
      <c r="X22" s="85"/>
      <c r="Y22" s="149"/>
      <c r="Z22" s="83" t="s">
        <v>112</v>
      </c>
      <c r="AA22" s="151"/>
      <c r="AB22" s="84" t="s">
        <v>118</v>
      </c>
      <c r="AC22" s="26"/>
      <c r="AD22" s="57"/>
      <c r="AE22" s="27"/>
    </row>
    <row r="23" spans="1:31" ht="30" customHeight="1" x14ac:dyDescent="0.25">
      <c r="A23" s="281"/>
      <c r="B23" s="281"/>
      <c r="C23" s="281"/>
      <c r="D23" s="281"/>
      <c r="E23" s="281"/>
      <c r="F23" s="59"/>
      <c r="G23" s="207"/>
      <c r="H23" s="207"/>
      <c r="I23" s="94"/>
      <c r="J23" s="257"/>
      <c r="K23" s="124"/>
      <c r="L23" s="36"/>
      <c r="N23" s="156"/>
      <c r="O23" s="272"/>
      <c r="P23" s="272"/>
      <c r="Q23" s="272"/>
      <c r="R23" s="272"/>
      <c r="S23" s="85"/>
      <c r="T23" s="104"/>
      <c r="U23" s="83"/>
      <c r="V23" s="105"/>
      <c r="W23" s="84"/>
      <c r="X23" s="85"/>
      <c r="Y23" s="104"/>
      <c r="Z23" s="83"/>
      <c r="AA23" s="106"/>
      <c r="AB23" s="84"/>
      <c r="AC23" s="26"/>
      <c r="AD23" s="41"/>
      <c r="AE23" s="107"/>
    </row>
    <row r="24" spans="1:31" ht="24.75" customHeight="1" x14ac:dyDescent="0.25">
      <c r="A24" s="281"/>
      <c r="B24" s="281"/>
      <c r="C24" s="281"/>
      <c r="D24" s="281"/>
      <c r="E24" s="281"/>
      <c r="F24" s="59"/>
      <c r="G24" s="114"/>
      <c r="H24" s="114"/>
      <c r="I24" s="114"/>
      <c r="J24" s="46"/>
      <c r="K24" s="131"/>
      <c r="L24" s="36"/>
      <c r="N24" s="156" t="s">
        <v>12</v>
      </c>
      <c r="O24" s="272" t="s">
        <v>149</v>
      </c>
      <c r="P24" s="272"/>
      <c r="Q24" s="272"/>
      <c r="R24" s="272"/>
      <c r="S24" s="93" t="s">
        <v>7</v>
      </c>
      <c r="T24" s="149"/>
      <c r="U24" s="83" t="s">
        <v>32</v>
      </c>
      <c r="V24" s="150"/>
      <c r="W24" s="84" t="s">
        <v>107</v>
      </c>
      <c r="X24" s="85"/>
      <c r="Y24" s="149"/>
      <c r="Z24" s="83" t="s">
        <v>113</v>
      </c>
      <c r="AA24" s="151"/>
      <c r="AB24" s="84" t="s">
        <v>119</v>
      </c>
      <c r="AC24" s="26"/>
      <c r="AD24" s="38"/>
      <c r="AE24" s="40"/>
    </row>
    <row r="25" spans="1:31" ht="21.75" customHeight="1" thickBot="1" x14ac:dyDescent="0.3">
      <c r="A25" s="281"/>
      <c r="B25" s="281"/>
      <c r="C25" s="281"/>
      <c r="D25" s="281"/>
      <c r="E25" s="281"/>
      <c r="F25" s="59"/>
      <c r="G25" s="207" t="s">
        <v>130</v>
      </c>
      <c r="H25" s="207"/>
      <c r="I25" s="94"/>
      <c r="J25" s="256" t="str">
        <f>IF(J11=0,"Complete steps 1 to 7", Y27*J18)</f>
        <v>Complete steps 1 to 7</v>
      </c>
      <c r="K25" s="131"/>
      <c r="L25" s="36"/>
      <c r="N25" s="156"/>
      <c r="O25" s="272"/>
      <c r="P25" s="272"/>
      <c r="Q25" s="272"/>
      <c r="R25" s="272"/>
      <c r="S25" s="85"/>
      <c r="T25" s="126"/>
      <c r="U25" s="127"/>
      <c r="V25" s="128"/>
      <c r="W25" s="129"/>
      <c r="X25" s="85"/>
      <c r="Y25" s="126"/>
      <c r="Z25" s="127"/>
      <c r="AA25" s="130"/>
      <c r="AB25" s="129"/>
      <c r="AD25" s="39"/>
      <c r="AE25" s="27"/>
    </row>
    <row r="26" spans="1:31" ht="30" customHeight="1" thickBot="1" x14ac:dyDescent="0.3">
      <c r="A26" s="122"/>
      <c r="B26" s="123"/>
      <c r="C26" s="115"/>
      <c r="D26" s="115"/>
      <c r="E26" s="115"/>
      <c r="F26" s="59"/>
      <c r="G26" s="207"/>
      <c r="H26" s="207"/>
      <c r="I26" s="94"/>
      <c r="J26" s="257"/>
      <c r="K26" s="124"/>
      <c r="L26" s="36"/>
      <c r="N26" s="132"/>
      <c r="O26" s="133"/>
      <c r="P26" s="133"/>
      <c r="Q26" s="133"/>
      <c r="R26" s="133"/>
      <c r="S26" s="55"/>
      <c r="T26" s="134"/>
      <c r="U26" s="83"/>
      <c r="V26" s="134"/>
      <c r="W26" s="83"/>
      <c r="X26" s="85"/>
      <c r="Y26" s="134"/>
      <c r="Z26" s="83"/>
      <c r="AA26" s="134"/>
      <c r="AB26" s="83"/>
      <c r="AD26" s="39"/>
      <c r="AE26" s="39"/>
    </row>
    <row r="27" spans="1:31" ht="30" customHeight="1" x14ac:dyDescent="0.25">
      <c r="A27" s="193" t="s">
        <v>148</v>
      </c>
      <c r="B27" s="193"/>
      <c r="C27" s="115"/>
      <c r="D27" s="115"/>
      <c r="E27" s="115"/>
      <c r="F27" s="59"/>
      <c r="G27" s="137"/>
      <c r="H27" s="36"/>
      <c r="I27" s="46"/>
      <c r="J27" s="59"/>
      <c r="K27" s="137"/>
      <c r="L27" s="36"/>
      <c r="N27" s="157" t="s">
        <v>13</v>
      </c>
      <c r="O27" s="236" t="s">
        <v>124</v>
      </c>
      <c r="P27" s="236"/>
      <c r="Q27" s="236"/>
      <c r="R27" s="237"/>
      <c r="S27" s="223" t="s">
        <v>18</v>
      </c>
      <c r="T27" s="217">
        <f>SUM(T10+T12+T15+T17+T20+T22+T24)</f>
        <v>0</v>
      </c>
      <c r="U27" s="223" t="s">
        <v>33</v>
      </c>
      <c r="V27" s="217">
        <f>SUM(V10+V12+V15+V17+V20+V22+V24)</f>
        <v>0</v>
      </c>
      <c r="W27" s="220" t="s">
        <v>120</v>
      </c>
      <c r="X27" s="135"/>
      <c r="Y27" s="217">
        <f>SUM(Y10+Y12+Y15+Y17+Y20+Y22+Y24)</f>
        <v>0</v>
      </c>
      <c r="Z27" s="223" t="s">
        <v>121</v>
      </c>
      <c r="AA27" s="217">
        <f>SUM(AA10+AA12+AA15+AA17+AA20+AA22+AA24)</f>
        <v>0</v>
      </c>
      <c r="AB27" s="223" t="s">
        <v>122</v>
      </c>
    </row>
    <row r="28" spans="1:31" ht="18" customHeight="1" x14ac:dyDescent="0.25">
      <c r="A28" s="197" t="s">
        <v>123</v>
      </c>
      <c r="B28" s="197"/>
      <c r="C28" s="197"/>
      <c r="D28" s="197"/>
      <c r="E28" s="197"/>
      <c r="F28" s="59"/>
      <c r="G28" s="194" t="s">
        <v>135</v>
      </c>
      <c r="H28" s="194"/>
      <c r="I28" s="46"/>
      <c r="J28" s="279" t="str">
        <f>IF(J11=0,"Complete steps 1 to 7",V27-J22)</f>
        <v>Complete steps 1 to 7</v>
      </c>
      <c r="K28" s="124"/>
      <c r="L28" s="36"/>
      <c r="N28" s="158"/>
      <c r="O28" s="238"/>
      <c r="P28" s="238"/>
      <c r="Q28" s="238"/>
      <c r="R28" s="239"/>
      <c r="S28" s="224"/>
      <c r="T28" s="218"/>
      <c r="U28" s="224"/>
      <c r="V28" s="218"/>
      <c r="W28" s="221"/>
      <c r="X28" s="136"/>
      <c r="Y28" s="218"/>
      <c r="Z28" s="224"/>
      <c r="AA28" s="218"/>
      <c r="AB28" s="224"/>
    </row>
    <row r="29" spans="1:31" ht="18" customHeight="1" thickBot="1" x14ac:dyDescent="0.3">
      <c r="A29" s="197"/>
      <c r="B29" s="197"/>
      <c r="C29" s="197"/>
      <c r="D29" s="197"/>
      <c r="E29" s="197"/>
      <c r="F29" s="36"/>
      <c r="G29" s="194"/>
      <c r="H29" s="194"/>
      <c r="I29" s="46"/>
      <c r="J29" s="280"/>
      <c r="K29" s="139"/>
      <c r="L29" s="36"/>
      <c r="N29" s="159"/>
      <c r="O29" s="240"/>
      <c r="P29" s="240"/>
      <c r="Q29" s="240"/>
      <c r="R29" s="241"/>
      <c r="S29" s="225"/>
      <c r="T29" s="219"/>
      <c r="U29" s="225"/>
      <c r="V29" s="219"/>
      <c r="W29" s="222"/>
      <c r="X29" s="138"/>
      <c r="Y29" s="219"/>
      <c r="Z29" s="225"/>
      <c r="AA29" s="219"/>
      <c r="AB29" s="225"/>
    </row>
    <row r="30" spans="1:31" ht="18" customHeight="1" x14ac:dyDescent="0.25">
      <c r="A30" s="197"/>
      <c r="B30" s="197"/>
      <c r="C30" s="197"/>
      <c r="D30" s="197"/>
      <c r="E30" s="197"/>
      <c r="F30" s="36"/>
      <c r="G30" s="139"/>
      <c r="H30" s="36"/>
      <c r="I30" s="46"/>
      <c r="J30" s="160"/>
      <c r="K30" s="139"/>
      <c r="L30" s="36"/>
      <c r="S30" s="42"/>
      <c r="T30" s="45"/>
      <c r="U30" s="215"/>
      <c r="V30" s="215"/>
      <c r="X30" s="42"/>
      <c r="Y30" s="45"/>
      <c r="Z30" s="215"/>
      <c r="AA30" s="215"/>
    </row>
    <row r="31" spans="1:31" ht="18" customHeight="1" x14ac:dyDescent="0.25">
      <c r="A31" s="197"/>
      <c r="B31" s="197"/>
      <c r="C31" s="197"/>
      <c r="D31" s="197"/>
      <c r="E31" s="197"/>
      <c r="F31" s="59"/>
      <c r="G31" s="194" t="s">
        <v>136</v>
      </c>
      <c r="H31" s="194"/>
      <c r="I31" s="46"/>
      <c r="J31" s="279" t="str">
        <f>IF(J11=0,"Complete steps 1 to 7",AA27-J25)</f>
        <v>Complete steps 1 to 7</v>
      </c>
      <c r="K31" s="124"/>
      <c r="L31" s="36"/>
      <c r="S31" s="42"/>
      <c r="T31" s="45"/>
      <c r="U31" s="215"/>
      <c r="V31" s="215"/>
      <c r="X31" s="42"/>
      <c r="Y31" s="45"/>
      <c r="Z31" s="215"/>
      <c r="AA31" s="215"/>
    </row>
    <row r="32" spans="1:31" ht="18" customHeight="1" x14ac:dyDescent="0.25">
      <c r="A32" s="197"/>
      <c r="B32" s="197"/>
      <c r="C32" s="197"/>
      <c r="D32" s="197"/>
      <c r="E32" s="197"/>
      <c r="F32" s="36"/>
      <c r="G32" s="194"/>
      <c r="H32" s="194"/>
      <c r="I32" s="46"/>
      <c r="J32" s="280"/>
      <c r="K32" s="137"/>
      <c r="L32" s="36"/>
      <c r="S32" s="253" t="s">
        <v>91</v>
      </c>
      <c r="T32" s="253"/>
      <c r="U32" s="253"/>
      <c r="V32" s="253"/>
      <c r="X32" s="253" t="s">
        <v>92</v>
      </c>
      <c r="Y32" s="253"/>
      <c r="Z32" s="253"/>
      <c r="AA32" s="253"/>
    </row>
    <row r="33" spans="1:27" ht="18" customHeight="1" thickBot="1" x14ac:dyDescent="0.3">
      <c r="A33" s="122"/>
      <c r="B33" s="123"/>
      <c r="C33" s="115"/>
      <c r="D33" s="115"/>
      <c r="E33" s="115"/>
      <c r="F33" s="59"/>
      <c r="G33" s="124"/>
      <c r="H33" s="36"/>
      <c r="I33" s="46"/>
      <c r="J33" s="161"/>
      <c r="K33" s="124"/>
      <c r="L33" s="36"/>
      <c r="M33" s="140" t="str">
        <f>IF(J34&lt;0,"Underpaid",IF(J34&gt;0,"overpaid","paid the  correct amount"))</f>
        <v>overpaid</v>
      </c>
      <c r="S33" s="28" t="s">
        <v>16</v>
      </c>
      <c r="T33" s="29" t="s">
        <v>14</v>
      </c>
      <c r="U33" s="275" t="s">
        <v>15</v>
      </c>
      <c r="V33" s="275"/>
      <c r="X33" s="28" t="s">
        <v>16</v>
      </c>
      <c r="Y33" s="29" t="s">
        <v>14</v>
      </c>
      <c r="Z33" s="275" t="s">
        <v>15</v>
      </c>
      <c r="AA33" s="275"/>
    </row>
    <row r="34" spans="1:27" ht="18" customHeight="1" x14ac:dyDescent="0.25">
      <c r="A34" s="181" t="str">
        <f>IF(J11=0,"Complete steps 1 to 7",CONCATENATE("Based on the information you have provided, you have ",M33, " contributions for the 2022/2023 year"))</f>
        <v>Complete steps 1 to 7</v>
      </c>
      <c r="B34" s="182"/>
      <c r="C34" s="182"/>
      <c r="D34" s="182"/>
      <c r="E34" s="182"/>
      <c r="F34" s="182"/>
      <c r="G34" s="182"/>
      <c r="H34" s="183"/>
      <c r="I34" s="59"/>
      <c r="J34" s="276" t="str">
        <f>IF(J11=0,"Complete steps 1 to 7",J28+J31)</f>
        <v>Complete steps 1 to 7</v>
      </c>
      <c r="K34" s="137"/>
      <c r="L34" s="36"/>
      <c r="S34" s="28">
        <v>0.05</v>
      </c>
      <c r="T34" s="30">
        <v>0</v>
      </c>
      <c r="U34" s="273">
        <v>15431.99</v>
      </c>
      <c r="V34" s="273"/>
      <c r="X34" s="28">
        <v>5.0999999999999997E-2</v>
      </c>
      <c r="Y34" s="30">
        <v>0</v>
      </c>
      <c r="Z34" s="273">
        <v>13246</v>
      </c>
      <c r="AA34" s="273"/>
    </row>
    <row r="35" spans="1:27" ht="18" customHeight="1" x14ac:dyDescent="0.25">
      <c r="A35" s="184"/>
      <c r="B35" s="185"/>
      <c r="C35" s="185"/>
      <c r="D35" s="185"/>
      <c r="E35" s="185"/>
      <c r="F35" s="185"/>
      <c r="G35" s="185"/>
      <c r="H35" s="186"/>
      <c r="I35" s="46"/>
      <c r="J35" s="277"/>
      <c r="K35" s="124"/>
      <c r="L35" s="36"/>
      <c r="S35" s="28">
        <v>5.6000000000000001E-2</v>
      </c>
      <c r="T35" s="30">
        <v>15432</v>
      </c>
      <c r="U35" s="273">
        <v>21477.99</v>
      </c>
      <c r="V35" s="273"/>
      <c r="X35" s="28">
        <v>5.7000000000000002E-2</v>
      </c>
      <c r="Y35" s="30">
        <v>13247</v>
      </c>
      <c r="Z35" s="273">
        <v>16831</v>
      </c>
      <c r="AA35" s="273"/>
    </row>
    <row r="36" spans="1:27" ht="18" customHeight="1" x14ac:dyDescent="0.25">
      <c r="A36" s="184" t="str">
        <f>IF(J11=0,"",IF(M33="underpaid",CONCATENATE("As a result you now owe £",ABS(J34),",we will be in contact with you after you submit this form to arrange collection"),IF(M33="OverPaid",CONCATENATE("As a result, you now are due a refund of £",ABS(J34)," ,we will be in contact with your after you submit this form to arrange payment"),"We will process your form once you submit it and create your ABS when available")))</f>
        <v/>
      </c>
      <c r="B36" s="185"/>
      <c r="C36" s="185"/>
      <c r="D36" s="185"/>
      <c r="E36" s="185"/>
      <c r="F36" s="185"/>
      <c r="G36" s="185"/>
      <c r="H36" s="186"/>
      <c r="I36" s="59"/>
      <c r="J36" s="277"/>
      <c r="K36" s="137"/>
      <c r="L36" s="36"/>
      <c r="S36" s="28">
        <v>7.0999999999999994E-2</v>
      </c>
      <c r="T36" s="30">
        <v>21478</v>
      </c>
      <c r="U36" s="273">
        <v>26823.99</v>
      </c>
      <c r="V36" s="273"/>
      <c r="X36" s="28">
        <v>6.0999999999999999E-2</v>
      </c>
      <c r="Y36" s="30">
        <v>16832</v>
      </c>
      <c r="Z36" s="273">
        <v>22878</v>
      </c>
      <c r="AA36" s="273"/>
    </row>
    <row r="37" spans="1:27" ht="18" customHeight="1" thickBot="1" x14ac:dyDescent="0.3">
      <c r="A37" s="187"/>
      <c r="B37" s="188"/>
      <c r="C37" s="188"/>
      <c r="D37" s="188"/>
      <c r="E37" s="188"/>
      <c r="F37" s="188"/>
      <c r="G37" s="188"/>
      <c r="H37" s="189"/>
      <c r="I37" s="37"/>
      <c r="J37" s="278"/>
      <c r="K37" s="35"/>
      <c r="L37" s="36"/>
      <c r="S37" s="28">
        <v>9.2999999999999999E-2</v>
      </c>
      <c r="T37" s="30">
        <v>26824</v>
      </c>
      <c r="U37" s="273">
        <v>47845.99</v>
      </c>
      <c r="V37" s="273"/>
      <c r="X37" s="141">
        <v>6.8000000000000005E-2</v>
      </c>
      <c r="Y37" s="142">
        <v>22789</v>
      </c>
      <c r="Z37" s="250">
        <v>23948</v>
      </c>
      <c r="AA37" s="251"/>
    </row>
    <row r="38" spans="1:27" ht="18" customHeight="1" x14ac:dyDescent="0.25">
      <c r="A38" s="122"/>
      <c r="B38" s="115"/>
      <c r="C38" s="115"/>
      <c r="D38" s="115"/>
      <c r="E38" s="115"/>
      <c r="F38" s="37"/>
      <c r="G38" s="37"/>
      <c r="H38" s="37"/>
      <c r="I38" s="37"/>
      <c r="J38" s="37"/>
      <c r="K38" s="124"/>
      <c r="L38" s="36"/>
      <c r="M38" s="54"/>
      <c r="S38" s="28">
        <v>0.125</v>
      </c>
      <c r="T38" s="30">
        <v>47846</v>
      </c>
      <c r="U38" s="273">
        <v>70630.990000000005</v>
      </c>
      <c r="V38" s="273"/>
      <c r="X38" s="28">
        <v>7.6999999999999999E-2</v>
      </c>
      <c r="Y38" s="143">
        <v>23949</v>
      </c>
      <c r="Z38" s="274">
        <v>28223</v>
      </c>
      <c r="AA38" s="274"/>
    </row>
    <row r="39" spans="1:27" ht="18" customHeight="1" x14ac:dyDescent="0.25">
      <c r="A39" s="122"/>
      <c r="B39" s="144"/>
      <c r="C39" s="145"/>
      <c r="D39" s="37"/>
      <c r="E39" s="37"/>
      <c r="F39" s="42"/>
      <c r="G39" s="43"/>
      <c r="H39" s="44"/>
      <c r="I39" s="37"/>
      <c r="J39" s="34"/>
      <c r="K39" s="146"/>
      <c r="L39" s="36"/>
      <c r="M39" s="147"/>
      <c r="S39" s="28">
        <v>0.13500000000000001</v>
      </c>
      <c r="T39" s="30">
        <v>70631</v>
      </c>
      <c r="U39" s="273">
        <v>111376.99</v>
      </c>
      <c r="V39" s="273"/>
      <c r="X39" s="28">
        <v>8.7999999999999995E-2</v>
      </c>
      <c r="Y39" s="30">
        <v>28224</v>
      </c>
      <c r="Z39" s="273">
        <v>29179</v>
      </c>
      <c r="AA39" s="273"/>
    </row>
    <row r="40" spans="1:27" ht="18" customHeight="1" x14ac:dyDescent="0.25">
      <c r="A40" s="122"/>
      <c r="B40" s="123"/>
      <c r="C40" s="123"/>
      <c r="D40" s="123"/>
      <c r="E40" s="123"/>
      <c r="F40" s="42"/>
      <c r="G40" s="45"/>
      <c r="H40" s="45"/>
      <c r="I40" s="37"/>
      <c r="J40" s="46"/>
      <c r="K40" s="146"/>
      <c r="L40" s="37"/>
      <c r="M40" s="147"/>
      <c r="S40" s="28">
        <v>0.14499999999999999</v>
      </c>
      <c r="T40" s="30">
        <v>111377</v>
      </c>
      <c r="U40" s="273" t="s">
        <v>47</v>
      </c>
      <c r="V40" s="273"/>
      <c r="X40" s="28">
        <v>9.8000000000000004E-2</v>
      </c>
      <c r="Y40" s="30">
        <v>29180</v>
      </c>
      <c r="Z40" s="273">
        <v>43805</v>
      </c>
      <c r="AA40" s="273"/>
    </row>
    <row r="41" spans="1:27" ht="18.75" customHeight="1" x14ac:dyDescent="0.25">
      <c r="A41" s="37"/>
      <c r="B41" s="123"/>
      <c r="C41" s="123"/>
      <c r="D41" s="123"/>
      <c r="E41" s="123"/>
      <c r="F41" s="42"/>
      <c r="G41" s="45"/>
      <c r="H41" s="45"/>
      <c r="I41" s="34"/>
      <c r="J41" s="37"/>
      <c r="K41" s="37"/>
      <c r="L41" s="37"/>
      <c r="M41" s="39"/>
      <c r="S41" s="42"/>
      <c r="T41" s="45"/>
      <c r="U41" s="215"/>
      <c r="V41" s="215"/>
      <c r="X41" s="28">
        <v>0.1</v>
      </c>
      <c r="Y41" s="30">
        <v>43806</v>
      </c>
      <c r="Z41" s="273">
        <v>49245</v>
      </c>
      <c r="AA41" s="273"/>
    </row>
    <row r="42" spans="1:27" ht="18" customHeight="1" x14ac:dyDescent="0.25">
      <c r="A42" s="37"/>
      <c r="B42" s="123"/>
      <c r="C42" s="123"/>
      <c r="D42" s="123"/>
      <c r="E42" s="123"/>
      <c r="F42" s="42"/>
      <c r="G42" s="45"/>
      <c r="H42" s="45"/>
      <c r="I42" s="37"/>
      <c r="J42" s="37"/>
      <c r="K42" s="37"/>
      <c r="L42" s="37"/>
      <c r="M42" s="39"/>
      <c r="S42" s="42"/>
      <c r="T42" s="45"/>
      <c r="U42" s="215"/>
      <c r="V42" s="215"/>
      <c r="X42" s="28">
        <v>0.11600000000000001</v>
      </c>
      <c r="Y42" s="30">
        <v>49246</v>
      </c>
      <c r="Z42" s="273">
        <v>56163</v>
      </c>
      <c r="AA42" s="273"/>
    </row>
    <row r="43" spans="1:27" ht="18" x14ac:dyDescent="0.25">
      <c r="A43" s="37"/>
      <c r="B43" s="37"/>
      <c r="C43" s="37"/>
      <c r="D43" s="37"/>
      <c r="E43" s="46"/>
      <c r="F43" s="42"/>
      <c r="G43" s="45"/>
      <c r="H43" s="45"/>
      <c r="I43" s="37"/>
      <c r="J43" s="37"/>
      <c r="K43" s="37"/>
      <c r="L43" s="37"/>
      <c r="M43" s="39"/>
      <c r="S43" s="42"/>
      <c r="T43" s="45"/>
      <c r="U43" s="215"/>
      <c r="V43" s="215"/>
      <c r="X43" s="28">
        <v>0.125</v>
      </c>
      <c r="Y43" s="30">
        <v>56164</v>
      </c>
      <c r="Z43" s="273">
        <v>72030</v>
      </c>
      <c r="AA43" s="273"/>
    </row>
    <row r="44" spans="1:27" ht="18" x14ac:dyDescent="0.25">
      <c r="A44" s="37"/>
      <c r="B44" s="37"/>
      <c r="C44" s="37"/>
      <c r="D44" s="37"/>
      <c r="E44" s="46"/>
      <c r="F44" s="42"/>
      <c r="G44" s="45"/>
      <c r="H44" s="45"/>
      <c r="I44" s="37"/>
      <c r="J44" s="37"/>
      <c r="K44" s="37"/>
      <c r="L44" s="37"/>
      <c r="M44" s="39"/>
      <c r="S44" s="42"/>
      <c r="T44" s="45"/>
      <c r="U44" s="215"/>
      <c r="V44" s="215"/>
      <c r="X44" s="28">
        <v>0.13500000000000001</v>
      </c>
      <c r="Y44" s="30">
        <v>72031</v>
      </c>
      <c r="Z44" s="273" t="s">
        <v>47</v>
      </c>
      <c r="AA44" s="273"/>
    </row>
    <row r="45" spans="1:27" ht="18" x14ac:dyDescent="0.25">
      <c r="A45" s="37"/>
      <c r="B45" s="37"/>
      <c r="C45" s="37"/>
      <c r="D45" s="37"/>
      <c r="E45" s="46"/>
      <c r="F45" s="42"/>
      <c r="G45" s="45"/>
      <c r="H45" s="45"/>
      <c r="I45" s="37"/>
      <c r="J45" s="37"/>
      <c r="K45" s="37"/>
      <c r="L45" s="37"/>
      <c r="M45" s="37"/>
      <c r="N45" s="37"/>
      <c r="X45" s="42"/>
      <c r="Y45" s="45"/>
      <c r="Z45" s="215"/>
      <c r="AA45" s="215"/>
    </row>
    <row r="46" spans="1:27" ht="18" x14ac:dyDescent="0.25">
      <c r="A46" s="144"/>
      <c r="B46" s="123"/>
      <c r="C46" s="115"/>
      <c r="D46" s="115"/>
      <c r="E46" s="115"/>
      <c r="F46" s="42"/>
      <c r="G46" s="45"/>
      <c r="H46" s="45"/>
      <c r="I46" s="37"/>
      <c r="J46" s="37"/>
      <c r="K46" s="131"/>
      <c r="L46" s="36"/>
      <c r="M46" s="37"/>
      <c r="N46" s="37"/>
      <c r="X46" s="39"/>
      <c r="Y46" s="39"/>
      <c r="Z46" s="252"/>
      <c r="AA46" s="252"/>
    </row>
    <row r="47" spans="1:27" ht="18" x14ac:dyDescent="0.25">
      <c r="A47" s="37"/>
      <c r="B47" s="115"/>
      <c r="C47" s="115"/>
      <c r="D47" s="115"/>
      <c r="E47" s="115"/>
      <c r="F47" s="46"/>
      <c r="G47" s="46"/>
      <c r="H47" s="47"/>
      <c r="I47" s="37"/>
      <c r="J47" s="37"/>
      <c r="K47" s="90"/>
      <c r="L47" s="37"/>
      <c r="M47" s="37"/>
      <c r="N47" s="37"/>
      <c r="X47" s="39"/>
      <c r="Y47" s="39"/>
      <c r="Z47" s="39"/>
      <c r="AA47" s="39"/>
    </row>
    <row r="48" spans="1:27" ht="18" customHeight="1" x14ac:dyDescent="0.25">
      <c r="A48" s="37"/>
      <c r="B48" s="37"/>
      <c r="C48" s="37"/>
      <c r="D48" s="37"/>
      <c r="E48" s="37"/>
      <c r="F48" s="46"/>
      <c r="G48" s="46"/>
      <c r="H48" s="47"/>
      <c r="I48" s="37"/>
      <c r="J48" s="37"/>
      <c r="K48" s="37"/>
      <c r="L48" s="37"/>
      <c r="M48" s="37"/>
      <c r="N48" s="37"/>
    </row>
    <row r="49" spans="1:14" ht="18" x14ac:dyDescent="0.25">
      <c r="A49" s="144"/>
      <c r="B49" s="123"/>
      <c r="C49" s="123"/>
      <c r="D49" s="123"/>
      <c r="E49" s="123"/>
      <c r="F49" s="37"/>
      <c r="G49" s="123"/>
      <c r="H49" s="123"/>
      <c r="I49" s="37"/>
      <c r="J49" s="37"/>
      <c r="K49" s="162"/>
      <c r="L49" s="36"/>
      <c r="M49" s="37"/>
      <c r="N49" s="37"/>
    </row>
    <row r="50" spans="1:14" ht="18" x14ac:dyDescent="0.25">
      <c r="A50" s="144"/>
      <c r="B50" s="123"/>
      <c r="C50" s="123"/>
      <c r="D50" s="123"/>
      <c r="E50" s="123"/>
      <c r="F50" s="37"/>
      <c r="G50" s="123"/>
      <c r="H50" s="123"/>
      <c r="I50" s="37"/>
      <c r="J50" s="37"/>
      <c r="K50" s="162"/>
      <c r="L50" s="36"/>
      <c r="M50" s="37"/>
      <c r="N50" s="37"/>
    </row>
    <row r="51" spans="1:14" ht="48.75" customHeight="1" x14ac:dyDescent="0.25">
      <c r="A51" s="37"/>
      <c r="B51" s="123"/>
      <c r="C51" s="123"/>
      <c r="D51" s="123"/>
      <c r="E51" s="123"/>
      <c r="F51" s="37"/>
      <c r="G51" s="123"/>
      <c r="H51" s="123"/>
      <c r="I51" s="37"/>
      <c r="J51" s="37"/>
      <c r="K51" s="96"/>
      <c r="L51" s="37"/>
      <c r="M51" s="37"/>
      <c r="N51" s="37"/>
    </row>
    <row r="52" spans="1:14" s="148" customFormat="1" ht="15.75" x14ac:dyDescent="0.25">
      <c r="A52" s="16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s="148" customFormat="1" ht="15.75" x14ac:dyDescent="0.25">
      <c r="A53" s="16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48.75" customHeight="1" x14ac:dyDescent="0.2"/>
  </sheetData>
  <sheetProtection algorithmName="SHA-512" hashValue="5749K5fghstk/bo+GgALbodVsKIaEHidhKMQHH5omoKUffJ/9qhXJ0RcYyC/MSbeiAkiobToyK0pz/g175yMMA==" saltValue="/hWtk8DsOf2wy2/h8t3JuA==" spinCount="100000" sheet="1" objects="1" scenarios="1"/>
  <mergeCells count="90">
    <mergeCell ref="AE6:AE7"/>
    <mergeCell ref="A7:E9"/>
    <mergeCell ref="G7:K9"/>
    <mergeCell ref="L7:L9"/>
    <mergeCell ref="F3:K3"/>
    <mergeCell ref="H5:K5"/>
    <mergeCell ref="O15:R16"/>
    <mergeCell ref="O10:R11"/>
    <mergeCell ref="A11:B11"/>
    <mergeCell ref="G11:H12"/>
    <mergeCell ref="J11:J12"/>
    <mergeCell ref="L11:L12"/>
    <mergeCell ref="K11:K12"/>
    <mergeCell ref="A13:E19"/>
    <mergeCell ref="G18:H19"/>
    <mergeCell ref="J18:J19"/>
    <mergeCell ref="L18:L19"/>
    <mergeCell ref="G15:H16"/>
    <mergeCell ref="J15:J16"/>
    <mergeCell ref="L15:L16"/>
    <mergeCell ref="A27:B27"/>
    <mergeCell ref="AB27:AB29"/>
    <mergeCell ref="O20:R21"/>
    <mergeCell ref="A22:E25"/>
    <mergeCell ref="G22:H23"/>
    <mergeCell ref="J22:J23"/>
    <mergeCell ref="O22:R23"/>
    <mergeCell ref="G25:H26"/>
    <mergeCell ref="J25:J26"/>
    <mergeCell ref="A20:B20"/>
    <mergeCell ref="A28:E32"/>
    <mergeCell ref="G28:H29"/>
    <mergeCell ref="J28:J29"/>
    <mergeCell ref="U30:V30"/>
    <mergeCell ref="Z30:AA30"/>
    <mergeCell ref="O27:R29"/>
    <mergeCell ref="AA27:AA29"/>
    <mergeCell ref="Z27:Z29"/>
    <mergeCell ref="S27:S29"/>
    <mergeCell ref="G31:H32"/>
    <mergeCell ref="J31:J32"/>
    <mergeCell ref="U31:V31"/>
    <mergeCell ref="Z31:AA31"/>
    <mergeCell ref="S32:V32"/>
    <mergeCell ref="X32:AA32"/>
    <mergeCell ref="U33:V33"/>
    <mergeCell ref="Z33:AA33"/>
    <mergeCell ref="A34:H35"/>
    <mergeCell ref="U34:V34"/>
    <mergeCell ref="Z34:AA34"/>
    <mergeCell ref="U35:V35"/>
    <mergeCell ref="Z35:AA35"/>
    <mergeCell ref="J34:J37"/>
    <mergeCell ref="A36:H37"/>
    <mergeCell ref="U36:V36"/>
    <mergeCell ref="Z36:AA36"/>
    <mergeCell ref="U37:V37"/>
    <mergeCell ref="Z37:AA37"/>
    <mergeCell ref="U38:V38"/>
    <mergeCell ref="Z38:AA38"/>
    <mergeCell ref="U39:V39"/>
    <mergeCell ref="Z39:AA39"/>
    <mergeCell ref="U40:V40"/>
    <mergeCell ref="Z40:AA40"/>
    <mergeCell ref="U41:V41"/>
    <mergeCell ref="Z41:AA41"/>
    <mergeCell ref="Z45:AA45"/>
    <mergeCell ref="Z46:AA46"/>
    <mergeCell ref="U42:V42"/>
    <mergeCell ref="Z42:AA42"/>
    <mergeCell ref="U43:V43"/>
    <mergeCell ref="Z43:AA43"/>
    <mergeCell ref="U44:V44"/>
    <mergeCell ref="Z44:AA44"/>
    <mergeCell ref="A2:D2"/>
    <mergeCell ref="T4:V5"/>
    <mergeCell ref="X4:Y5"/>
    <mergeCell ref="T27:T29"/>
    <mergeCell ref="V27:V29"/>
    <mergeCell ref="Y27:Y29"/>
    <mergeCell ref="U27:U29"/>
    <mergeCell ref="W27:W29"/>
    <mergeCell ref="Y8:AB8"/>
    <mergeCell ref="T8:W8"/>
    <mergeCell ref="AA4:AA5"/>
    <mergeCell ref="N4:O5"/>
    <mergeCell ref="Q4:R5"/>
    <mergeCell ref="O12:R13"/>
    <mergeCell ref="O17:R18"/>
    <mergeCell ref="O24:R25"/>
  </mergeCells>
  <phoneticPr fontId="0" type="noConversion"/>
  <dataValidations count="2">
    <dataValidation type="whole" allowBlank="1" showInputMessage="1" showErrorMessage="1" errorTitle="Invalid Number Entered" error="You have entered an invalid number._x000a__x000a_Please enter a number between 1 &amp; 365_x000a__x000a_If the problem Persists, please contact GPCertificates@hscni.net" promptTitle="Total Number Of Days Worked" prompt="Please enter the total number of days worked in this Box" sqref="E20" xr:uid="{00000000-0002-0000-0200-000000000000}">
      <formula1>1</formula1>
      <formula2>365</formula2>
    </dataValidation>
    <dataValidation type="date" allowBlank="1" showInputMessage="1" showErrorMessage="1" sqref="Q4:R5 X4:Y5" xr:uid="{D2E5CAC0-6040-4D06-9CDF-CD39D48B0416}">
      <formula1>44652</formula1>
      <formula2>45016</formula2>
    </dataValidation>
  </dataValidations>
  <printOptions horizontalCentered="1"/>
  <pageMargins left="0.74803149606299213" right="0.74803149606299213" top="0.82677165354330717" bottom="0.55118110236220474" header="0.51181102362204722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22-23 Self Assesment </vt:lpstr>
      <vt:lpstr>Full CARE year</vt:lpstr>
      <vt:lpstr>CARE in year</vt:lpstr>
      <vt:lpstr>Sheet1</vt:lpstr>
      <vt:lpstr>'22-23 Self Assesment '!Print_Area</vt:lpstr>
      <vt:lpstr>'CARE in year'!Print_Area</vt:lpstr>
      <vt:lpstr>'Full CARE year'!Print_Area</vt:lpstr>
    </vt:vector>
  </TitlesOfParts>
  <Company>Moore and Smalley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dwalker</dc:creator>
  <cp:lastModifiedBy>Jordan Wright</cp:lastModifiedBy>
  <cp:lastPrinted>2017-01-25T17:28:27Z</cp:lastPrinted>
  <dcterms:created xsi:type="dcterms:W3CDTF">2006-11-08T19:03:21Z</dcterms:created>
  <dcterms:modified xsi:type="dcterms:W3CDTF">2023-05-03T06:41:18Z</dcterms:modified>
</cp:coreProperties>
</file>