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15240" windowHeight="5610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F24" i="2" l="1"/>
  <c r="AG47" i="2" l="1"/>
  <c r="Z24" i="2"/>
  <c r="AG49" i="2" l="1"/>
  <c r="AG50" i="2" s="1"/>
  <c r="AK41" i="2" s="1"/>
  <c r="Z47" i="2" s="1"/>
  <c r="Z26" i="2"/>
  <c r="Z30" i="2" s="1"/>
  <c r="Z28" i="2"/>
  <c r="AD20" i="2" l="1"/>
  <c r="Z49" i="2"/>
  <c r="AK40" i="2"/>
  <c r="Z44" i="2" l="1"/>
  <c r="AD39" i="2" s="1"/>
  <c r="Z51" i="2" l="1"/>
  <c r="L41" i="2" l="1"/>
  <c r="L43" i="2" s="1"/>
  <c r="F39" i="2"/>
  <c r="F28" i="2"/>
  <c r="L44" i="2" l="1"/>
  <c r="P36" i="2" s="1"/>
  <c r="F47" i="2" s="1"/>
  <c r="F49" i="2" s="1"/>
  <c r="F26" i="2"/>
  <c r="J20" i="2" s="1"/>
  <c r="P35" i="2" l="1"/>
  <c r="F44" i="2" s="1"/>
  <c r="F51" i="2" s="1"/>
  <c r="J39" i="2" s="1"/>
  <c r="H26" i="2"/>
  <c r="F30" i="2"/>
  <c r="J21" i="2"/>
  <c r="J40" i="2" l="1"/>
</calcChain>
</file>

<file path=xl/sharedStrings.xml><?xml version="1.0" encoding="utf-8"?>
<sst xmlns="http://schemas.openxmlformats.org/spreadsheetml/2006/main" count="61" uniqueCount="44">
  <si>
    <t xml:space="preserve">Enter your pension amount </t>
  </si>
  <si>
    <t xml:space="preserve">Enter your lump sum amount </t>
  </si>
  <si>
    <t>Option 1 % LTA Used</t>
  </si>
  <si>
    <t>Option 2  % LTA Used</t>
  </si>
  <si>
    <t>Max AdditionalLump Sum Available</t>
  </si>
  <si>
    <t>Pension if Maximum Lump Sum Taken</t>
  </si>
  <si>
    <t>Max Pension which can be given up</t>
  </si>
  <si>
    <t>www.hmrc.gov.uk</t>
  </si>
  <si>
    <t>(unless you hold a protection certificate from HMRC which may increase this amount)</t>
  </si>
  <si>
    <t>Option 2 Member Choice of Conversion of Pension for Lump Sum</t>
  </si>
  <si>
    <t>Total Lump Sum Payable</t>
  </si>
  <si>
    <t>Please enter your details in the Yellow Boxes</t>
  </si>
  <si>
    <t>Max Lump Sum Available</t>
  </si>
  <si>
    <t xml:space="preserve">Your standard lump sum amount </t>
  </si>
  <si>
    <t>Pension to be given up</t>
  </si>
  <si>
    <t>Reduced Annual Pension Payable</t>
  </si>
  <si>
    <t>Additional Lump Sum Available</t>
  </si>
  <si>
    <t>(must be devisible by 12 in whole pounds)</t>
  </si>
  <si>
    <t>Additional lump sum requested</t>
  </si>
  <si>
    <t>Option 1 Maximum Lump Sum</t>
  </si>
  <si>
    <t>Option 2 Member Choice of Additional Lump Sum</t>
  </si>
  <si>
    <t>1995 Scheme Commutation of Pension for Higher Lump Sum</t>
  </si>
  <si>
    <t xml:space="preserve">(ensuring you do not exceed the maximum) </t>
  </si>
  <si>
    <t>Enter the amount of additional lump sum you wish to receive in the Yellow Box</t>
  </si>
  <si>
    <t>(this is the gross pension before any income tax is deducted)</t>
  </si>
  <si>
    <t xml:space="preserve">Enter the standard pension and lump sum </t>
  </si>
  <si>
    <t>2008/2015 Scheme Commutation of Pension for Tax Free Lump Sum</t>
  </si>
  <si>
    <t>Enter the amount of l lump sum you wish to receive in the Yellow Box</t>
  </si>
  <si>
    <t>Lump sum requested</t>
  </si>
  <si>
    <t>Lump Sum Available</t>
  </si>
  <si>
    <t>Enter the standard pension</t>
  </si>
  <si>
    <t>Commutation of Pension Benefits to claim/increase a Lump Sum</t>
  </si>
  <si>
    <t>Disclaimer:</t>
  </si>
  <si>
    <t xml:space="preserve"> This calculator will allow you to input estimated pension figures to model options for giving part of your pension to increase your lump sum.</t>
  </si>
  <si>
    <t xml:space="preserve">Any figures obtained from this calculator are for the purposes of illustration only. They will give an indication of what you might get, but final benefits </t>
  </si>
  <si>
    <t>may vary depending on changes in your personal circumstances and to the rules of the pension scheme.</t>
  </si>
  <si>
    <t>Figures do not include any reduction for income tax that may be due on your pension or potential lifetime allowance charges.</t>
  </si>
  <si>
    <t xml:space="preserve">The calculator also displays your estimated HSC Pension Lifetime Allowance (LTA) percentage used. </t>
  </si>
  <si>
    <t xml:space="preserve">If this exceeds 100% you may be liable for tax charges. </t>
  </si>
  <si>
    <t xml:space="preserve">Please see  </t>
  </si>
  <si>
    <t>for further information</t>
  </si>
  <si>
    <t>You may wish consider seeking independent professional financial advice before making any decisions.</t>
  </si>
  <si>
    <t>Please visit www.hmrc.gov.uk for further information</t>
  </si>
  <si>
    <r>
      <rPr>
        <b/>
        <sz val="11"/>
        <color rgb="FFFF0000"/>
        <rFont val="Calibri"/>
        <family val="2"/>
        <scheme val="minor"/>
      </rPr>
      <t>Warning</t>
    </r>
    <r>
      <rPr>
        <sz val="11"/>
        <color theme="1"/>
        <rFont val="Calibri"/>
        <family val="2"/>
        <scheme val="minor"/>
      </rPr>
      <t xml:space="preserve">: If your total lump sums exceed the LTA you may be liable for tax charges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</si>
</sst>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09BFFF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5">
    <xf numFmtId="0" fontId="0" fillId="0" borderId="0" xfId="0"/>
    <xf numFmtId="0" fontId="1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0" fillId="7" borderId="0" xfId="0" applyFill="1" applyProtection="1">
      <protection hidden="1"/>
    </xf>
    <xf numFmtId="0" fontId="0" fillId="0" borderId="0" xfId="0" applyProtection="1">
      <protection hidden="1"/>
    </xf>
    <xf numFmtId="0" fontId="4" fillId="2" borderId="0" xfId="0" applyFont="1" applyFill="1" applyProtection="1">
      <protection hidden="1"/>
    </xf>
    <xf numFmtId="0" fontId="0" fillId="6" borderId="0" xfId="0" applyFill="1" applyProtection="1">
      <protection hidden="1"/>
    </xf>
    <xf numFmtId="164" fontId="1" fillId="6" borderId="1" xfId="0" applyNumberFormat="1" applyFont="1" applyFill="1" applyBorder="1" applyProtection="1">
      <protection hidden="1"/>
    </xf>
    <xf numFmtId="164" fontId="1" fillId="3" borderId="1" xfId="0" applyNumberFormat="1" applyFont="1" applyFill="1" applyBorder="1" applyProtection="1">
      <protection locked="0" hidden="1"/>
    </xf>
    <xf numFmtId="44" fontId="1" fillId="8" borderId="1" xfId="0" applyNumberFormat="1" applyFont="1" applyFill="1" applyBorder="1" applyProtection="1">
      <protection hidden="1"/>
    </xf>
    <xf numFmtId="164" fontId="1" fillId="4" borderId="1" xfId="0" applyNumberFormat="1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7" borderId="2" xfId="0" applyFill="1" applyBorder="1" applyProtection="1">
      <protection hidden="1"/>
    </xf>
    <xf numFmtId="0" fontId="3" fillId="7" borderId="3" xfId="0" applyFont="1" applyFill="1" applyBorder="1" applyProtection="1">
      <protection hidden="1"/>
    </xf>
    <xf numFmtId="0" fontId="1" fillId="7" borderId="3" xfId="0" applyFont="1" applyFill="1" applyBorder="1" applyProtection="1">
      <protection hidden="1"/>
    </xf>
    <xf numFmtId="0" fontId="0" fillId="7" borderId="3" xfId="0" applyFill="1" applyBorder="1" applyProtection="1">
      <protection hidden="1"/>
    </xf>
    <xf numFmtId="0" fontId="0" fillId="0" borderId="3" xfId="0" applyBorder="1" applyProtection="1">
      <protection hidden="1"/>
    </xf>
    <xf numFmtId="0" fontId="0" fillId="7" borderId="4" xfId="0" applyFill="1" applyBorder="1" applyProtection="1">
      <protection hidden="1"/>
    </xf>
    <xf numFmtId="0" fontId="0" fillId="7" borderId="5" xfId="0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0" borderId="0" xfId="0" applyBorder="1" applyProtection="1">
      <protection hidden="1"/>
    </xf>
    <xf numFmtId="0" fontId="0" fillId="7" borderId="6" xfId="0" applyFill="1" applyBorder="1" applyProtection="1">
      <protection hidden="1"/>
    </xf>
    <xf numFmtId="0" fontId="1" fillId="7" borderId="0" xfId="0" applyFont="1" applyFill="1" applyBorder="1" applyProtection="1">
      <protection hidden="1"/>
    </xf>
    <xf numFmtId="0" fontId="0" fillId="7" borderId="7" xfId="0" applyFill="1" applyBorder="1" applyProtection="1">
      <protection hidden="1"/>
    </xf>
    <xf numFmtId="0" fontId="1" fillId="7" borderId="8" xfId="0" applyFont="1" applyFill="1" applyBorder="1" applyProtection="1">
      <protection hidden="1"/>
    </xf>
    <xf numFmtId="0" fontId="0" fillId="7" borderId="8" xfId="0" applyFill="1" applyBorder="1" applyProtection="1">
      <protection hidden="1"/>
    </xf>
    <xf numFmtId="0" fontId="0" fillId="0" borderId="8" xfId="0" applyBorder="1" applyProtection="1">
      <protection hidden="1"/>
    </xf>
    <xf numFmtId="0" fontId="0" fillId="7" borderId="9" xfId="0" applyFill="1" applyBorder="1" applyProtection="1">
      <protection hidden="1"/>
    </xf>
    <xf numFmtId="164" fontId="1" fillId="7" borderId="0" xfId="0" applyNumberFormat="1" applyFont="1" applyFill="1" applyBorder="1" applyProtection="1">
      <protection hidden="1"/>
    </xf>
    <xf numFmtId="164" fontId="1" fillId="7" borderId="8" xfId="0" applyNumberFormat="1" applyFont="1" applyFill="1" applyBorder="1" applyProtection="1">
      <protection hidden="1"/>
    </xf>
    <xf numFmtId="10" fontId="1" fillId="7" borderId="0" xfId="0" applyNumberFormat="1" applyFont="1" applyFill="1" applyBorder="1" applyProtection="1">
      <protection hidden="1"/>
    </xf>
    <xf numFmtId="10" fontId="1" fillId="2" borderId="0" xfId="0" applyNumberFormat="1" applyFont="1" applyFill="1" applyBorder="1" applyProtection="1">
      <protection hidden="1"/>
    </xf>
    <xf numFmtId="0" fontId="0" fillId="6" borderId="2" xfId="0" applyFill="1" applyBorder="1" applyProtection="1">
      <protection hidden="1"/>
    </xf>
    <xf numFmtId="0" fontId="0" fillId="6" borderId="3" xfId="0" applyFill="1" applyBorder="1" applyProtection="1">
      <protection hidden="1"/>
    </xf>
    <xf numFmtId="0" fontId="0" fillId="6" borderId="4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4" fillId="6" borderId="0" xfId="0" applyFont="1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6" borderId="6" xfId="0" applyFill="1" applyBorder="1" applyProtection="1">
      <protection hidden="1"/>
    </xf>
    <xf numFmtId="0" fontId="0" fillId="6" borderId="7" xfId="0" applyFill="1" applyBorder="1" applyProtection="1">
      <protection hidden="1"/>
    </xf>
    <xf numFmtId="0" fontId="4" fillId="6" borderId="8" xfId="0" applyFont="1" applyFill="1" applyBorder="1" applyProtection="1">
      <protection hidden="1"/>
    </xf>
    <xf numFmtId="0" fontId="0" fillId="6" borderId="8" xfId="0" applyFill="1" applyBorder="1" applyProtection="1">
      <protection hidden="1"/>
    </xf>
    <xf numFmtId="0" fontId="0" fillId="6" borderId="9" xfId="0" applyFill="1" applyBorder="1" applyProtection="1">
      <protection hidden="1"/>
    </xf>
    <xf numFmtId="0" fontId="6" fillId="6" borderId="0" xfId="0" applyFont="1" applyFill="1" applyBorder="1" applyProtection="1">
      <protection hidden="1"/>
    </xf>
    <xf numFmtId="164" fontId="1" fillId="5" borderId="1" xfId="0" applyNumberFormat="1" applyFont="1" applyFill="1" applyBorder="1" applyProtection="1">
      <protection locked="0" hidden="1"/>
    </xf>
    <xf numFmtId="164" fontId="1" fillId="8" borderId="1" xfId="0" applyNumberFormat="1" applyFont="1" applyFill="1" applyBorder="1" applyProtection="1">
      <protection hidden="1"/>
    </xf>
    <xf numFmtId="0" fontId="7" fillId="6" borderId="0" xfId="0" applyFont="1" applyFill="1" applyBorder="1" applyProtection="1">
      <protection hidden="1"/>
    </xf>
    <xf numFmtId="0" fontId="5" fillId="6" borderId="0" xfId="0" applyFont="1" applyFill="1" applyBorder="1" applyProtection="1">
      <protection hidden="1"/>
    </xf>
    <xf numFmtId="0" fontId="2" fillId="7" borderId="3" xfId="0" applyFont="1" applyFill="1" applyBorder="1" applyProtection="1">
      <protection hidden="1"/>
    </xf>
    <xf numFmtId="10" fontId="1" fillId="7" borderId="1" xfId="0" applyNumberFormat="1" applyFont="1" applyFill="1" applyBorder="1" applyProtection="1">
      <protection hidden="1"/>
    </xf>
    <xf numFmtId="0" fontId="2" fillId="2" borderId="0" xfId="0" applyFont="1" applyFill="1" applyProtection="1"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0" fillId="2" borderId="0" xfId="0" applyFont="1" applyFill="1" applyProtection="1"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9" fillId="2" borderId="0" xfId="1" applyFont="1" applyFill="1" applyProtection="1"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66"/>
      <color rgb="FFFFFF00"/>
      <color rgb="FF09BFFF"/>
      <color rgb="FF67B969"/>
      <color rgb="FFFFCC00"/>
      <color rgb="FFFF9966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mrc.gov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O206"/>
  <sheetViews>
    <sheetView tabSelected="1" topLeftCell="A16" zoomScale="140" zoomScaleNormal="140" workbookViewId="0">
      <selection activeCell="H23" sqref="H23"/>
    </sheetView>
  </sheetViews>
  <sheetFormatPr defaultRowHeight="15" x14ac:dyDescent="0.25"/>
  <cols>
    <col min="1" max="1" width="2.140625" style="4" customWidth="1"/>
    <col min="2" max="2" width="10" style="4" customWidth="1"/>
    <col min="3" max="4" width="9.140625" style="4"/>
    <col min="5" max="5" width="13.85546875" style="4" customWidth="1"/>
    <col min="6" max="6" width="12.5703125" style="4" customWidth="1"/>
    <col min="7" max="7" width="7.85546875" style="4" customWidth="1"/>
    <col min="8" max="8" width="9.140625" style="4"/>
    <col min="9" max="9" width="11.85546875" style="4" customWidth="1"/>
    <col min="10" max="10" width="8.85546875" style="4" customWidth="1"/>
    <col min="11" max="11" width="4" style="4" hidden="1" customWidth="1"/>
    <col min="12" max="12" width="6.28515625" style="4" hidden="1" customWidth="1"/>
    <col min="13" max="13" width="6.42578125" style="4" hidden="1" customWidth="1"/>
    <col min="14" max="14" width="8.42578125" style="4" hidden="1" customWidth="1"/>
    <col min="15" max="15" width="8.7109375" style="4" hidden="1" customWidth="1"/>
    <col min="16" max="16" width="7" style="4" hidden="1" customWidth="1"/>
    <col min="17" max="17" width="6.5703125" style="4" hidden="1" customWidth="1"/>
    <col min="18" max="18" width="6.28515625" style="4" hidden="1" customWidth="1"/>
    <col min="19" max="19" width="5.7109375" style="4" hidden="1" customWidth="1"/>
    <col min="20" max="20" width="2.42578125" style="4" customWidth="1"/>
    <col min="21" max="21" width="2.140625" style="4" customWidth="1"/>
    <col min="22" max="24" width="9.140625" style="4"/>
    <col min="25" max="25" width="16.140625" style="4" customWidth="1"/>
    <col min="26" max="26" width="12.7109375" style="4" customWidth="1"/>
    <col min="27" max="28" width="9.140625" style="4"/>
    <col min="29" max="29" width="12" style="4" customWidth="1"/>
    <col min="30" max="30" width="10.42578125" style="4" customWidth="1"/>
    <col min="31" max="31" width="6.7109375" style="4" customWidth="1"/>
    <col min="32" max="32" width="9.7109375" style="4" customWidth="1"/>
    <col min="33" max="33" width="6.85546875" style="4" hidden="1" customWidth="1"/>
    <col min="34" max="34" width="0.7109375" style="4" customWidth="1"/>
    <col min="35" max="35" width="9" style="4" customWidth="1"/>
    <col min="36" max="36" width="8.42578125" style="4" customWidth="1"/>
    <col min="37" max="37" width="13.7109375" style="4" hidden="1" customWidth="1"/>
    <col min="38" max="38" width="9.85546875" style="4" hidden="1" customWidth="1"/>
    <col min="39" max="39" width="12" style="4" customWidth="1"/>
    <col min="40" max="16384" width="9.140625" style="4"/>
  </cols>
  <sheetData>
    <row r="1" spans="1:353" s="2" customFormat="1" ht="23.25" x14ac:dyDescent="0.35">
      <c r="B1" s="5" t="s">
        <v>31</v>
      </c>
      <c r="C1" s="5"/>
      <c r="D1" s="5"/>
      <c r="E1" s="5"/>
      <c r="F1" s="5"/>
      <c r="G1" s="5"/>
      <c r="H1" s="5"/>
    </row>
    <row r="2" spans="1:353" s="2" customFormat="1" ht="18.75" x14ac:dyDescent="0.3">
      <c r="B2" s="60" t="s">
        <v>32</v>
      </c>
    </row>
    <row r="3" spans="1:353" s="2" customFormat="1" x14ac:dyDescent="0.25">
      <c r="B3" s="61" t="s">
        <v>33</v>
      </c>
      <c r="C3" s="62"/>
      <c r="D3" s="62"/>
      <c r="E3" s="62"/>
      <c r="F3" s="62"/>
      <c r="G3" s="62"/>
      <c r="H3" s="62"/>
      <c r="I3" s="62"/>
      <c r="J3" s="62"/>
    </row>
    <row r="4" spans="1:353" s="2" customFormat="1" x14ac:dyDescent="0.25">
      <c r="B4" s="61" t="s">
        <v>34</v>
      </c>
      <c r="C4" s="62"/>
      <c r="D4" s="62"/>
      <c r="E4" s="62"/>
      <c r="F4" s="62"/>
      <c r="G4" s="62"/>
      <c r="H4" s="62"/>
      <c r="I4" s="62"/>
      <c r="J4" s="62"/>
    </row>
    <row r="5" spans="1:353" s="2" customFormat="1" x14ac:dyDescent="0.25">
      <c r="B5" s="61" t="s">
        <v>35</v>
      </c>
      <c r="C5" s="62"/>
      <c r="D5" s="62"/>
      <c r="E5" s="62"/>
      <c r="F5" s="62"/>
      <c r="G5" s="62"/>
      <c r="H5" s="62"/>
      <c r="I5" s="62"/>
      <c r="J5" s="62"/>
    </row>
    <row r="6" spans="1:353" s="2" customFormat="1" x14ac:dyDescent="0.25">
      <c r="B6" s="61" t="s">
        <v>36</v>
      </c>
      <c r="C6" s="62"/>
      <c r="D6" s="62"/>
      <c r="E6" s="62"/>
      <c r="F6" s="62"/>
      <c r="G6" s="62"/>
      <c r="H6" s="62"/>
      <c r="I6" s="62"/>
      <c r="J6" s="62"/>
    </row>
    <row r="7" spans="1:353" s="2" customFormat="1" x14ac:dyDescent="0.25">
      <c r="B7" s="61" t="s">
        <v>41</v>
      </c>
      <c r="C7" s="62"/>
      <c r="D7" s="62"/>
      <c r="E7" s="62"/>
      <c r="F7" s="62"/>
      <c r="G7" s="62"/>
      <c r="H7" s="62"/>
      <c r="I7" s="62"/>
      <c r="J7" s="62"/>
    </row>
    <row r="8" spans="1:353" s="2" customFormat="1" x14ac:dyDescent="0.25">
      <c r="B8" s="61"/>
      <c r="C8" s="62"/>
      <c r="D8" s="62"/>
      <c r="E8" s="62"/>
      <c r="F8" s="62"/>
      <c r="G8" s="62"/>
      <c r="H8" s="62"/>
      <c r="I8" s="62"/>
      <c r="J8" s="62"/>
    </row>
    <row r="9" spans="1:353" s="2" customFormat="1" x14ac:dyDescent="0.25">
      <c r="B9" s="61" t="s">
        <v>37</v>
      </c>
      <c r="C9" s="62"/>
      <c r="D9" s="62"/>
      <c r="E9" s="62"/>
      <c r="F9" s="62"/>
      <c r="G9" s="62"/>
      <c r="H9" s="62"/>
      <c r="I9" s="62"/>
      <c r="J9" s="62"/>
    </row>
    <row r="10" spans="1:353" s="2" customFormat="1" x14ac:dyDescent="0.25">
      <c r="B10" s="61" t="s">
        <v>38</v>
      </c>
      <c r="C10" s="62"/>
      <c r="D10" s="62"/>
      <c r="E10" s="62"/>
      <c r="F10" s="62"/>
      <c r="G10" s="62"/>
      <c r="H10" s="62"/>
      <c r="I10" s="62"/>
      <c r="J10" s="62"/>
    </row>
    <row r="11" spans="1:353" s="2" customFormat="1" ht="15.75" thickBot="1" x14ac:dyDescent="0.3">
      <c r="B11" s="63" t="s">
        <v>39</v>
      </c>
      <c r="C11" s="64" t="s">
        <v>7</v>
      </c>
      <c r="D11" s="1"/>
      <c r="E11" s="1" t="s">
        <v>40</v>
      </c>
      <c r="F11" s="1"/>
      <c r="H11" s="62"/>
      <c r="I11" s="62"/>
      <c r="J11" s="62"/>
    </row>
    <row r="12" spans="1:353" ht="15.75" thickTop="1" x14ac:dyDescent="0.2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4"/>
      <c r="U12" s="42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4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</row>
    <row r="13" spans="1:353" ht="23.25" x14ac:dyDescent="0.35">
      <c r="A13" s="45"/>
      <c r="B13" s="53" t="s">
        <v>21</v>
      </c>
      <c r="C13" s="53"/>
      <c r="D13" s="53"/>
      <c r="E13" s="53"/>
      <c r="F13" s="53"/>
      <c r="G13" s="53"/>
      <c r="H13" s="53"/>
      <c r="I13" s="53"/>
      <c r="J13" s="53"/>
      <c r="K13" s="46"/>
      <c r="L13" s="46"/>
      <c r="M13" s="46"/>
      <c r="N13" s="47"/>
      <c r="O13" s="47"/>
      <c r="P13" s="47"/>
      <c r="Q13" s="47"/>
      <c r="R13" s="47"/>
      <c r="S13" s="47"/>
      <c r="T13" s="48"/>
      <c r="U13" s="45"/>
      <c r="V13" s="56" t="s">
        <v>26</v>
      </c>
      <c r="W13" s="56"/>
      <c r="X13" s="56"/>
      <c r="Y13" s="56"/>
      <c r="Z13" s="56"/>
      <c r="AA13" s="56"/>
      <c r="AB13" s="56"/>
      <c r="AC13" s="56"/>
      <c r="AD13" s="56"/>
      <c r="AE13" s="57"/>
      <c r="AF13" s="57"/>
      <c r="AG13" s="47"/>
      <c r="AH13" s="48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</row>
    <row r="14" spans="1:353" ht="23.25" x14ac:dyDescent="0.35">
      <c r="A14" s="45"/>
      <c r="B14" s="46" t="s">
        <v>11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  <c r="O14" s="47"/>
      <c r="P14" s="47"/>
      <c r="Q14" s="47"/>
      <c r="R14" s="47"/>
      <c r="S14" s="47"/>
      <c r="T14" s="48"/>
      <c r="U14" s="45"/>
      <c r="V14" s="46" t="s">
        <v>11</v>
      </c>
      <c r="W14" s="46"/>
      <c r="X14" s="46"/>
      <c r="Y14" s="46"/>
      <c r="Z14" s="46"/>
      <c r="AA14" s="46"/>
      <c r="AB14" s="46"/>
      <c r="AC14" s="46"/>
      <c r="AD14" s="46"/>
      <c r="AE14" s="47"/>
      <c r="AF14" s="47"/>
      <c r="AG14" s="47"/>
      <c r="AH14" s="48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</row>
    <row r="15" spans="1:353" ht="23.25" x14ac:dyDescent="0.35">
      <c r="A15" s="45"/>
      <c r="B15" s="46" t="s">
        <v>25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47"/>
      <c r="P15" s="47"/>
      <c r="Q15" s="47"/>
      <c r="R15" s="47"/>
      <c r="S15" s="47"/>
      <c r="T15" s="48"/>
      <c r="U15" s="45"/>
      <c r="V15" s="46" t="s">
        <v>30</v>
      </c>
      <c r="W15" s="46"/>
      <c r="X15" s="46"/>
      <c r="Y15" s="46"/>
      <c r="Z15" s="46"/>
      <c r="AA15" s="46"/>
      <c r="AB15" s="46"/>
      <c r="AC15" s="46"/>
      <c r="AD15" s="46"/>
      <c r="AE15" s="47"/>
      <c r="AF15" s="47"/>
      <c r="AG15" s="47"/>
      <c r="AH15" s="48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</row>
    <row r="16" spans="1:353" ht="24" thickBot="1" x14ac:dyDescent="0.4">
      <c r="A16" s="49"/>
      <c r="B16" s="50" t="s">
        <v>24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  <c r="O16" s="51"/>
      <c r="P16" s="51"/>
      <c r="Q16" s="51"/>
      <c r="R16" s="51"/>
      <c r="S16" s="51"/>
      <c r="T16" s="52"/>
      <c r="U16" s="49"/>
      <c r="V16" s="50" t="s">
        <v>24</v>
      </c>
      <c r="W16" s="50"/>
      <c r="X16" s="50"/>
      <c r="Y16" s="50"/>
      <c r="Z16" s="50"/>
      <c r="AA16" s="50"/>
      <c r="AB16" s="50"/>
      <c r="AC16" s="50"/>
      <c r="AD16" s="50"/>
      <c r="AE16" s="51"/>
      <c r="AF16" s="51"/>
      <c r="AG16" s="51"/>
      <c r="AH16" s="52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</row>
    <row r="17" spans="1:212" s="2" customFormat="1" ht="15.75" thickTop="1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11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3"/>
    </row>
    <row r="18" spans="1:212" ht="21" x14ac:dyDescent="0.35">
      <c r="A18" s="17"/>
      <c r="B18" s="14" t="s">
        <v>19</v>
      </c>
      <c r="C18" s="14"/>
      <c r="D18" s="14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7"/>
      <c r="V18" s="14" t="s">
        <v>19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6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</row>
    <row r="19" spans="1:212" ht="15.75" thickBot="1" x14ac:dyDescent="0.3">
      <c r="A19" s="1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7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6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</row>
    <row r="20" spans="1:212" ht="16.5" thickTop="1" thickBot="1" x14ac:dyDescent="0.3">
      <c r="A20" s="17"/>
      <c r="B20" s="18" t="s">
        <v>0</v>
      </c>
      <c r="C20" s="18"/>
      <c r="D20" s="18"/>
      <c r="E20" s="18"/>
      <c r="F20" s="54">
        <v>0</v>
      </c>
      <c r="G20" s="18"/>
      <c r="H20" s="18" t="s">
        <v>2</v>
      </c>
      <c r="I20" s="18"/>
      <c r="J20" s="41">
        <f>((F28*20)+(F22+F26))/1073100</f>
        <v>0</v>
      </c>
      <c r="K20" s="18"/>
      <c r="L20" s="15"/>
      <c r="M20" s="15"/>
      <c r="N20" s="15"/>
      <c r="O20" s="15"/>
      <c r="P20" s="15"/>
      <c r="Q20" s="15"/>
      <c r="R20" s="15"/>
      <c r="S20" s="15"/>
      <c r="T20" s="16"/>
      <c r="U20" s="17"/>
      <c r="V20" s="18" t="s">
        <v>0</v>
      </c>
      <c r="W20" s="18"/>
      <c r="X20" s="18"/>
      <c r="Y20" s="18"/>
      <c r="Z20" s="54">
        <v>0</v>
      </c>
      <c r="AA20" s="15"/>
      <c r="AB20" s="18" t="s">
        <v>2</v>
      </c>
      <c r="AC20" s="18"/>
      <c r="AD20" s="41">
        <f>((Z28*20)+(Z26))/1073100</f>
        <v>0</v>
      </c>
      <c r="AE20" s="15"/>
      <c r="AF20" s="15"/>
      <c r="AG20" s="15"/>
      <c r="AH20" s="16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</row>
    <row r="21" spans="1:212" ht="16.5" thickTop="1" thickBot="1" x14ac:dyDescent="0.3">
      <c r="A21" s="17"/>
      <c r="B21" s="18"/>
      <c r="C21" s="18"/>
      <c r="D21" s="18"/>
      <c r="E21" s="18"/>
      <c r="F21" s="18"/>
      <c r="G21" s="18"/>
      <c r="H21" s="18"/>
      <c r="I21" s="18"/>
      <c r="J21" s="18" t="str">
        <f>IF((J20)&gt;=100%,"Tax Liability May Apply"," ")</f>
        <v xml:space="preserve"> </v>
      </c>
      <c r="K21" s="18"/>
      <c r="L21" s="15"/>
      <c r="M21" s="15"/>
      <c r="N21" s="15"/>
      <c r="O21" s="15"/>
      <c r="P21" s="15"/>
      <c r="Q21" s="15"/>
      <c r="R21" s="15"/>
      <c r="S21" s="15"/>
      <c r="T21" s="16"/>
      <c r="U21" s="17"/>
      <c r="V21" s="18"/>
      <c r="W21" s="18"/>
      <c r="X21" s="18"/>
      <c r="Y21" s="18"/>
      <c r="Z21" s="18"/>
      <c r="AA21" s="15"/>
      <c r="AB21" s="15"/>
      <c r="AC21" s="15"/>
      <c r="AD21" s="15"/>
      <c r="AE21" s="15"/>
      <c r="AF21" s="15"/>
      <c r="AG21" s="15"/>
      <c r="AH21" s="16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</row>
    <row r="22" spans="1:212" ht="16.5" thickTop="1" thickBot="1" x14ac:dyDescent="0.3">
      <c r="A22" s="17"/>
      <c r="B22" s="18" t="s">
        <v>1</v>
      </c>
      <c r="C22" s="18"/>
      <c r="D22" s="18"/>
      <c r="E22" s="18"/>
      <c r="F22" s="54">
        <v>0</v>
      </c>
      <c r="G22" s="18"/>
      <c r="H22" s="18"/>
      <c r="I22" s="18"/>
      <c r="J22" s="18"/>
      <c r="K22" s="18"/>
      <c r="L22" s="15"/>
      <c r="M22" s="15"/>
      <c r="N22" s="15"/>
      <c r="O22" s="15"/>
      <c r="P22" s="15"/>
      <c r="Q22" s="15"/>
      <c r="R22" s="15"/>
      <c r="S22" s="15"/>
      <c r="T22" s="16"/>
      <c r="U22" s="17"/>
      <c r="V22" s="2"/>
      <c r="W22" s="2"/>
      <c r="X22" s="2"/>
      <c r="Y22" s="2"/>
      <c r="Z22" s="2"/>
      <c r="AA22" s="15"/>
      <c r="AB22" s="15"/>
      <c r="AC22" s="15"/>
      <c r="AD22" s="15"/>
      <c r="AE22" s="15"/>
      <c r="AF22" s="15"/>
      <c r="AG22" s="15"/>
      <c r="AH22" s="16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</row>
    <row r="23" spans="1:212" ht="16.5" thickTop="1" thickBot="1" x14ac:dyDescent="0.3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5"/>
      <c r="M23" s="15"/>
      <c r="N23" s="15"/>
      <c r="O23" s="15"/>
      <c r="P23" s="15"/>
      <c r="Q23" s="15"/>
      <c r="R23" s="15"/>
      <c r="S23" s="15"/>
      <c r="T23" s="16"/>
      <c r="U23" s="17"/>
      <c r="V23" s="2"/>
      <c r="W23" s="2"/>
      <c r="X23" s="2"/>
      <c r="Y23" s="2"/>
      <c r="Z23" s="2"/>
      <c r="AA23" s="15"/>
      <c r="AB23" s="15"/>
      <c r="AC23" s="15"/>
      <c r="AD23" s="15"/>
      <c r="AE23" s="15"/>
      <c r="AF23" s="15"/>
      <c r="AG23" s="15"/>
      <c r="AH23" s="16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</row>
    <row r="24" spans="1:212" ht="16.5" thickTop="1" thickBot="1" x14ac:dyDescent="0.3">
      <c r="A24" s="17"/>
      <c r="B24" s="18" t="s">
        <v>6</v>
      </c>
      <c r="C24" s="18"/>
      <c r="D24" s="18"/>
      <c r="E24" s="18"/>
      <c r="F24" s="55">
        <f>ROUNDDOWN(((F20*30/7)-(F22*9/14))/12,0)</f>
        <v>0</v>
      </c>
      <c r="G24" s="18"/>
      <c r="H24" s="18"/>
      <c r="I24" s="18"/>
      <c r="J24" s="18"/>
      <c r="K24" s="18"/>
      <c r="L24" s="15"/>
      <c r="M24" s="15"/>
      <c r="N24" s="15"/>
      <c r="O24" s="15"/>
      <c r="P24" s="15"/>
      <c r="Q24" s="15"/>
      <c r="R24" s="15"/>
      <c r="S24" s="15"/>
      <c r="T24" s="16"/>
      <c r="U24" s="17"/>
      <c r="V24" s="18" t="s">
        <v>6</v>
      </c>
      <c r="W24" s="18"/>
      <c r="X24" s="18"/>
      <c r="Y24" s="18"/>
      <c r="Z24" s="55">
        <f>ROUNDDOWN(Z20*(20/4.666)/12,0)</f>
        <v>0</v>
      </c>
      <c r="AA24" s="15"/>
      <c r="AB24" s="15"/>
      <c r="AC24" s="15"/>
      <c r="AD24" s="15"/>
      <c r="AE24" s="15"/>
      <c r="AF24" s="15"/>
      <c r="AG24" s="15"/>
      <c r="AH24" s="16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</row>
    <row r="25" spans="1:212" ht="16.5" thickTop="1" thickBot="1" x14ac:dyDescent="0.3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5"/>
      <c r="M25" s="15"/>
      <c r="N25" s="15"/>
      <c r="O25" s="15"/>
      <c r="P25" s="15"/>
      <c r="Q25" s="15"/>
      <c r="R25" s="15"/>
      <c r="S25" s="15"/>
      <c r="T25" s="16"/>
      <c r="U25" s="17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6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</row>
    <row r="26" spans="1:212" ht="16.5" thickTop="1" thickBot="1" x14ac:dyDescent="0.3">
      <c r="A26" s="17"/>
      <c r="B26" s="18" t="s">
        <v>4</v>
      </c>
      <c r="C26" s="18"/>
      <c r="D26" s="18"/>
      <c r="E26" s="18"/>
      <c r="F26" s="7">
        <f>ROUNDDOWN(F24,0)*12</f>
        <v>0</v>
      </c>
      <c r="G26" s="18"/>
      <c r="H26" s="18" t="str">
        <f>IF((F22+F26)&gt;=375000.01,"Tax Liability May Apply"," ")</f>
        <v xml:space="preserve"> </v>
      </c>
      <c r="I26" s="18"/>
      <c r="J26" s="18"/>
      <c r="K26" s="18"/>
      <c r="L26" s="15"/>
      <c r="M26" s="15"/>
      <c r="N26" s="15"/>
      <c r="O26" s="15"/>
      <c r="P26" s="15"/>
      <c r="Q26" s="15"/>
      <c r="R26" s="15"/>
      <c r="S26" s="15"/>
      <c r="T26" s="16"/>
      <c r="U26" s="17"/>
      <c r="V26" s="18" t="s">
        <v>12</v>
      </c>
      <c r="W26" s="18"/>
      <c r="X26" s="18"/>
      <c r="Y26" s="18"/>
      <c r="Z26" s="7">
        <f>ROUNDDOWN(Z24,0)*12</f>
        <v>0</v>
      </c>
      <c r="AA26" s="15"/>
      <c r="AB26" s="15"/>
      <c r="AC26" s="15"/>
      <c r="AD26" s="15"/>
      <c r="AE26" s="15"/>
      <c r="AF26" s="15"/>
      <c r="AG26" s="15"/>
      <c r="AH26" s="16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</row>
    <row r="27" spans="1:212" ht="16.5" thickTop="1" thickBot="1" x14ac:dyDescent="0.3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5"/>
      <c r="M27" s="15"/>
      <c r="N27" s="15"/>
      <c r="O27" s="15"/>
      <c r="P27" s="15"/>
      <c r="Q27" s="15"/>
      <c r="R27" s="15"/>
      <c r="S27" s="15"/>
      <c r="T27" s="16"/>
      <c r="U27" s="17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6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</row>
    <row r="28" spans="1:212" ht="16.5" thickTop="1" thickBot="1" x14ac:dyDescent="0.3">
      <c r="A28" s="17"/>
      <c r="B28" s="18" t="s">
        <v>5</v>
      </c>
      <c r="C28" s="18"/>
      <c r="D28" s="18"/>
      <c r="E28" s="18"/>
      <c r="F28" s="10">
        <f>F20-F24</f>
        <v>0</v>
      </c>
      <c r="G28" s="18"/>
      <c r="H28" s="18"/>
      <c r="I28" s="18"/>
      <c r="J28" s="18"/>
      <c r="K28" s="18"/>
      <c r="L28" s="15"/>
      <c r="M28" s="15"/>
      <c r="N28" s="15"/>
      <c r="O28" s="15"/>
      <c r="P28" s="15"/>
      <c r="Q28" s="15"/>
      <c r="R28" s="15"/>
      <c r="S28" s="15"/>
      <c r="T28" s="16"/>
      <c r="U28" s="17"/>
      <c r="V28" s="18" t="s">
        <v>5</v>
      </c>
      <c r="W28" s="18"/>
      <c r="X28" s="18"/>
      <c r="Y28" s="18"/>
      <c r="Z28" s="10">
        <f>Z20-Z24</f>
        <v>0</v>
      </c>
      <c r="AA28" s="15"/>
      <c r="AB28" s="15"/>
      <c r="AC28" s="15"/>
      <c r="AD28" s="15"/>
      <c r="AE28" s="15"/>
      <c r="AF28" s="15"/>
      <c r="AG28" s="15"/>
      <c r="AH28" s="16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</row>
    <row r="29" spans="1:212" ht="16.5" thickTop="1" thickBot="1" x14ac:dyDescent="0.3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5"/>
      <c r="M29" s="15"/>
      <c r="N29" s="15"/>
      <c r="O29" s="15"/>
      <c r="P29" s="15"/>
      <c r="Q29" s="15"/>
      <c r="R29" s="15"/>
      <c r="S29" s="15"/>
      <c r="T29" s="16"/>
      <c r="U29" s="17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6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</row>
    <row r="30" spans="1:212" ht="16.5" thickTop="1" thickBot="1" x14ac:dyDescent="0.3">
      <c r="A30" s="17"/>
      <c r="B30" s="18" t="s">
        <v>10</v>
      </c>
      <c r="C30" s="18"/>
      <c r="D30" s="18"/>
      <c r="E30" s="18"/>
      <c r="F30" s="10">
        <f>F22+F26</f>
        <v>0</v>
      </c>
      <c r="G30" s="18"/>
      <c r="H30" s="18"/>
      <c r="I30" s="18"/>
      <c r="J30" s="18"/>
      <c r="K30" s="18"/>
      <c r="L30" s="15"/>
      <c r="M30" s="15"/>
      <c r="N30" s="15"/>
      <c r="O30" s="15"/>
      <c r="P30" s="15"/>
      <c r="Q30" s="15"/>
      <c r="R30" s="15"/>
      <c r="S30" s="15"/>
      <c r="T30" s="16"/>
      <c r="U30" s="17"/>
      <c r="V30" s="18" t="s">
        <v>10</v>
      </c>
      <c r="W30" s="18"/>
      <c r="X30" s="18"/>
      <c r="Y30" s="15"/>
      <c r="Z30" s="10">
        <f>Z26</f>
        <v>0</v>
      </c>
      <c r="AA30" s="15"/>
      <c r="AB30" s="15"/>
      <c r="AC30" s="15"/>
      <c r="AD30" s="15"/>
      <c r="AE30" s="15"/>
      <c r="AF30" s="15"/>
      <c r="AG30" s="15"/>
      <c r="AH30" s="16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</row>
    <row r="31" spans="1:212" ht="15.75" thickTop="1" x14ac:dyDescent="0.2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7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6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</row>
    <row r="32" spans="1:212" ht="15.75" thickBot="1" x14ac:dyDescent="0.3">
      <c r="A32" s="1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9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1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</row>
    <row r="33" spans="1:225" ht="21.75" thickTop="1" x14ac:dyDescent="0.35">
      <c r="A33" s="22"/>
      <c r="B33" s="23" t="s">
        <v>20</v>
      </c>
      <c r="C33" s="23"/>
      <c r="D33" s="23"/>
      <c r="E33" s="23"/>
      <c r="F33" s="23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6"/>
      <c r="T33" s="27"/>
      <c r="U33" s="22"/>
      <c r="V33" s="23" t="s">
        <v>9</v>
      </c>
      <c r="W33" s="58"/>
      <c r="X33" s="58"/>
      <c r="Y33" s="58"/>
      <c r="Z33" s="58"/>
      <c r="AA33" s="58"/>
      <c r="AB33" s="24"/>
      <c r="AC33" s="25"/>
      <c r="AD33" s="25"/>
      <c r="AE33" s="25"/>
      <c r="AF33" s="25"/>
      <c r="AG33" s="25"/>
      <c r="AH33" s="27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</row>
    <row r="34" spans="1:225" x14ac:dyDescent="0.25">
      <c r="A34" s="28"/>
      <c r="B34" s="32"/>
      <c r="C34" s="32"/>
      <c r="D34" s="32"/>
      <c r="E34" s="32"/>
      <c r="F34" s="32"/>
      <c r="G34" s="32"/>
      <c r="H34" s="32"/>
      <c r="I34" s="32"/>
      <c r="J34" s="29"/>
      <c r="K34" s="29"/>
      <c r="L34" s="29"/>
      <c r="M34" s="29"/>
      <c r="N34" s="29"/>
      <c r="O34" s="29"/>
      <c r="P34" s="29"/>
      <c r="Q34" s="29"/>
      <c r="R34" s="29"/>
      <c r="S34" s="30"/>
      <c r="T34" s="31"/>
      <c r="U34" s="28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31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</row>
    <row r="35" spans="1:225" x14ac:dyDescent="0.25">
      <c r="A35" s="28"/>
      <c r="B35" s="32"/>
      <c r="C35" s="32"/>
      <c r="D35" s="32"/>
      <c r="E35" s="32"/>
      <c r="F35" s="32"/>
      <c r="G35" s="32"/>
      <c r="H35" s="32"/>
      <c r="I35" s="32"/>
      <c r="J35" s="29"/>
      <c r="K35" s="29"/>
      <c r="L35" s="29"/>
      <c r="M35" s="29"/>
      <c r="N35" s="29"/>
      <c r="O35" s="29"/>
      <c r="P35" s="29">
        <f>IF(F41&lt;=F26,L44,"exceeds maximum permitted")</f>
        <v>0</v>
      </c>
      <c r="Q35" s="29"/>
      <c r="R35" s="29"/>
      <c r="S35" s="30"/>
      <c r="T35" s="31"/>
      <c r="U35" s="28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31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</row>
    <row r="36" spans="1:225" x14ac:dyDescent="0.25">
      <c r="A36" s="28"/>
      <c r="B36" s="32" t="s">
        <v>23</v>
      </c>
      <c r="C36" s="32"/>
      <c r="D36" s="32"/>
      <c r="E36" s="32"/>
      <c r="F36" s="32"/>
      <c r="G36" s="32"/>
      <c r="H36" s="32"/>
      <c r="I36" s="32"/>
      <c r="J36" s="29"/>
      <c r="K36" s="29"/>
      <c r="L36" s="29"/>
      <c r="M36" s="29"/>
      <c r="N36" s="29"/>
      <c r="O36" s="29"/>
      <c r="P36" s="29">
        <f>IF(L41&lt;=F24,L44/12,"exceeds maximum permitted")</f>
        <v>0</v>
      </c>
      <c r="Q36" s="29"/>
      <c r="R36" s="29"/>
      <c r="S36" s="30"/>
      <c r="T36" s="31"/>
      <c r="U36" s="28"/>
      <c r="V36" s="32" t="s">
        <v>27</v>
      </c>
      <c r="W36" s="32"/>
      <c r="X36" s="32"/>
      <c r="Y36" s="32"/>
      <c r="Z36" s="32"/>
      <c r="AA36" s="32"/>
      <c r="AB36" s="32"/>
      <c r="AC36" s="32"/>
      <c r="AD36" s="29"/>
      <c r="AE36" s="29"/>
      <c r="AF36" s="29"/>
      <c r="AG36" s="29"/>
      <c r="AH36" s="31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</row>
    <row r="37" spans="1:225" x14ac:dyDescent="0.25">
      <c r="A37" s="28"/>
      <c r="B37" s="32" t="s">
        <v>22</v>
      </c>
      <c r="C37" s="32"/>
      <c r="D37" s="32"/>
      <c r="E37" s="32"/>
      <c r="F37" s="32"/>
      <c r="G37" s="32"/>
      <c r="H37" s="32"/>
      <c r="I37" s="32"/>
      <c r="J37" s="29"/>
      <c r="K37" s="29"/>
      <c r="L37" s="29"/>
      <c r="M37" s="29"/>
      <c r="N37" s="29"/>
      <c r="O37" s="29"/>
      <c r="P37" s="29"/>
      <c r="Q37" s="29"/>
      <c r="R37" s="29"/>
      <c r="S37" s="30"/>
      <c r="T37" s="31"/>
      <c r="U37" s="28"/>
      <c r="V37" s="32" t="s">
        <v>22</v>
      </c>
      <c r="W37" s="32"/>
      <c r="X37" s="32"/>
      <c r="Y37" s="32"/>
      <c r="Z37" s="32"/>
      <c r="AA37" s="32"/>
      <c r="AB37" s="32"/>
      <c r="AC37" s="32"/>
      <c r="AD37" s="29"/>
      <c r="AE37" s="29"/>
      <c r="AF37" s="29"/>
      <c r="AG37" s="29"/>
      <c r="AH37" s="31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</row>
    <row r="38" spans="1:225" ht="15.75" thickBot="1" x14ac:dyDescent="0.3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30"/>
      <c r="T38" s="31"/>
      <c r="U38" s="28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31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</row>
    <row r="39" spans="1:225" ht="16.5" thickTop="1" thickBot="1" x14ac:dyDescent="0.3">
      <c r="A39" s="28"/>
      <c r="B39" s="32" t="s">
        <v>13</v>
      </c>
      <c r="C39" s="32"/>
      <c r="D39" s="32"/>
      <c r="E39" s="32"/>
      <c r="F39" s="7">
        <f>F22</f>
        <v>0</v>
      </c>
      <c r="G39" s="32"/>
      <c r="H39" s="32" t="s">
        <v>3</v>
      </c>
      <c r="I39" s="32"/>
      <c r="J39" s="40">
        <f>((F49*20)+(F51))/1073100</f>
        <v>0</v>
      </c>
      <c r="K39" s="32"/>
      <c r="L39" s="29"/>
      <c r="M39" s="29"/>
      <c r="N39" s="29"/>
      <c r="O39" s="29"/>
      <c r="P39" s="29"/>
      <c r="Q39" s="29"/>
      <c r="R39" s="29"/>
      <c r="S39" s="30"/>
      <c r="T39" s="31"/>
      <c r="U39" s="28"/>
      <c r="V39" s="29"/>
      <c r="W39" s="29"/>
      <c r="X39" s="29"/>
      <c r="Y39" s="29"/>
      <c r="Z39" s="29"/>
      <c r="AA39" s="29"/>
      <c r="AB39" s="32" t="s">
        <v>3</v>
      </c>
      <c r="AC39" s="32"/>
      <c r="AD39" s="59">
        <f>((Z44*20)+(Z42))/1073100</f>
        <v>0</v>
      </c>
      <c r="AE39" s="29"/>
      <c r="AF39" s="29"/>
      <c r="AG39" s="29"/>
      <c r="AH39" s="31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</row>
    <row r="40" spans="1:225" ht="16.5" thickTop="1" thickBot="1" x14ac:dyDescent="0.3">
      <c r="A40" s="28"/>
      <c r="B40" s="32"/>
      <c r="C40" s="32"/>
      <c r="D40" s="32"/>
      <c r="E40" s="32"/>
      <c r="F40" s="32"/>
      <c r="G40" s="32"/>
      <c r="H40" s="32"/>
      <c r="I40" s="32"/>
      <c r="J40" s="32" t="str">
        <f>IF((J39)&gt;=100%,"Tax Liability May Apply"," ")</f>
        <v xml:space="preserve"> </v>
      </c>
      <c r="K40" s="32"/>
      <c r="L40" s="29"/>
      <c r="M40" s="29"/>
      <c r="N40" s="29"/>
      <c r="O40" s="29"/>
      <c r="P40" s="29"/>
      <c r="Q40" s="29"/>
      <c r="R40" s="29"/>
      <c r="S40" s="30"/>
      <c r="T40" s="31"/>
      <c r="U40" s="28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31"/>
      <c r="AI40" s="3"/>
      <c r="AJ40" s="3"/>
      <c r="AK40" s="3">
        <f>IF(Z47&lt;=Z24,AG50,"exceeds maximum permitted")</f>
        <v>0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</row>
    <row r="41" spans="1:225" ht="16.5" thickTop="1" thickBot="1" x14ac:dyDescent="0.3">
      <c r="A41" s="28"/>
      <c r="B41" s="32" t="s">
        <v>18</v>
      </c>
      <c r="C41" s="32"/>
      <c r="D41" s="32"/>
      <c r="E41" s="32"/>
      <c r="F41" s="8">
        <v>0</v>
      </c>
      <c r="G41" s="32"/>
      <c r="H41" s="32"/>
      <c r="I41" s="32"/>
      <c r="J41" s="32"/>
      <c r="K41" s="32"/>
      <c r="L41" s="29">
        <f>F41/12</f>
        <v>0</v>
      </c>
      <c r="M41" s="29"/>
      <c r="N41" s="29"/>
      <c r="O41" s="29"/>
      <c r="P41" s="29"/>
      <c r="Q41" s="29"/>
      <c r="R41" s="29"/>
      <c r="S41" s="30"/>
      <c r="T41" s="31"/>
      <c r="U41" s="28"/>
      <c r="V41" s="32" t="s">
        <v>28</v>
      </c>
      <c r="W41" s="32"/>
      <c r="X41" s="32"/>
      <c r="Y41" s="32"/>
      <c r="Z41" s="8">
        <v>0</v>
      </c>
      <c r="AA41" s="29"/>
      <c r="AB41" s="29"/>
      <c r="AC41" s="29"/>
      <c r="AD41" s="29"/>
      <c r="AE41" s="29"/>
      <c r="AF41" s="29"/>
      <c r="AG41" s="29"/>
      <c r="AH41" s="31"/>
      <c r="AI41" s="3"/>
      <c r="AJ41" s="3"/>
      <c r="AK41" s="3">
        <f>IF(AG47&lt;=Z24,AG50/12,"exceeds maximum permitted")</f>
        <v>0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</row>
    <row r="42" spans="1:225" ht="15.75" thickTop="1" x14ac:dyDescent="0.25">
      <c r="A42" s="28"/>
      <c r="B42" s="32" t="s">
        <v>17</v>
      </c>
      <c r="C42" s="32"/>
      <c r="D42" s="32"/>
      <c r="E42" s="32"/>
      <c r="F42" s="32"/>
      <c r="G42" s="32"/>
      <c r="H42" s="32"/>
      <c r="I42" s="32"/>
      <c r="J42" s="32"/>
      <c r="K42" s="32"/>
      <c r="L42" s="29"/>
      <c r="M42" s="29"/>
      <c r="N42" s="29"/>
      <c r="O42" s="29"/>
      <c r="P42" s="29"/>
      <c r="Q42" s="29"/>
      <c r="R42" s="29"/>
      <c r="S42" s="30"/>
      <c r="T42" s="31"/>
      <c r="U42" s="28"/>
      <c r="V42" s="32" t="s">
        <v>17</v>
      </c>
      <c r="W42" s="32"/>
      <c r="X42" s="32"/>
      <c r="Y42" s="32"/>
      <c r="Z42" s="32"/>
      <c r="AA42" s="29"/>
      <c r="AB42" s="29"/>
      <c r="AC42" s="29"/>
      <c r="AD42" s="29"/>
      <c r="AE42" s="29"/>
      <c r="AF42" s="29"/>
      <c r="AG42" s="29"/>
      <c r="AH42" s="31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</row>
    <row r="43" spans="1:225" ht="15.75" thickBot="1" x14ac:dyDescent="0.3">
      <c r="A43" s="28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29">
        <f>ROUNDDOWN(L41,0)</f>
        <v>0</v>
      </c>
      <c r="M43" s="29"/>
      <c r="N43" s="29"/>
      <c r="O43" s="29"/>
      <c r="P43" s="29"/>
      <c r="Q43" s="29"/>
      <c r="R43" s="29"/>
      <c r="S43" s="30"/>
      <c r="T43" s="31"/>
      <c r="U43" s="28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31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</row>
    <row r="44" spans="1:225" ht="16.5" thickTop="1" thickBot="1" x14ac:dyDescent="0.3">
      <c r="A44" s="28"/>
      <c r="B44" s="32" t="s">
        <v>16</v>
      </c>
      <c r="C44" s="32"/>
      <c r="D44" s="32"/>
      <c r="E44" s="32"/>
      <c r="F44" s="7">
        <f>P35</f>
        <v>0</v>
      </c>
      <c r="G44" s="32"/>
      <c r="H44" s="32"/>
      <c r="I44" s="32"/>
      <c r="J44" s="32"/>
      <c r="K44" s="32"/>
      <c r="L44" s="29">
        <f>L43*12</f>
        <v>0</v>
      </c>
      <c r="M44" s="29"/>
      <c r="N44" s="29"/>
      <c r="O44" s="29"/>
      <c r="P44" s="29"/>
      <c r="Q44" s="29"/>
      <c r="R44" s="29"/>
      <c r="S44" s="30"/>
      <c r="T44" s="31"/>
      <c r="U44" s="28"/>
      <c r="V44" s="32" t="s">
        <v>29</v>
      </c>
      <c r="W44" s="32"/>
      <c r="X44" s="32"/>
      <c r="Y44" s="32"/>
      <c r="Z44" s="7">
        <f>AK40</f>
        <v>0</v>
      </c>
      <c r="AA44" s="29"/>
      <c r="AB44" s="29"/>
      <c r="AC44" s="29"/>
      <c r="AD44" s="29"/>
      <c r="AE44" s="29"/>
      <c r="AF44" s="29"/>
      <c r="AG44" s="29"/>
      <c r="AH44" s="31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</row>
    <row r="45" spans="1:225" ht="15.75" thickTop="1" x14ac:dyDescent="0.25">
      <c r="A45" s="28"/>
      <c r="B45" s="32" t="s">
        <v>17</v>
      </c>
      <c r="C45" s="32"/>
      <c r="D45" s="32"/>
      <c r="E45" s="32"/>
      <c r="F45" s="32"/>
      <c r="G45" s="32"/>
      <c r="H45" s="32"/>
      <c r="I45" s="32"/>
      <c r="J45" s="32"/>
      <c r="K45" s="32"/>
      <c r="L45" s="29"/>
      <c r="M45" s="29"/>
      <c r="N45" s="29"/>
      <c r="O45" s="29"/>
      <c r="P45" s="29"/>
      <c r="Q45" s="29"/>
      <c r="R45" s="29"/>
      <c r="S45" s="30"/>
      <c r="T45" s="31"/>
      <c r="U45" s="28"/>
      <c r="V45" s="32" t="s">
        <v>17</v>
      </c>
      <c r="W45" s="32"/>
      <c r="X45" s="32"/>
      <c r="Y45" s="32"/>
      <c r="Z45" s="32"/>
      <c r="AA45" s="29"/>
      <c r="AB45" s="29"/>
      <c r="AC45" s="29"/>
      <c r="AD45" s="29"/>
      <c r="AE45" s="29"/>
      <c r="AF45" s="29"/>
      <c r="AG45" s="29"/>
      <c r="AH45" s="31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</row>
    <row r="46" spans="1:225" ht="7.5" customHeight="1" thickBot="1" x14ac:dyDescent="0.3">
      <c r="A46" s="28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29"/>
      <c r="M46" s="29"/>
      <c r="N46" s="29"/>
      <c r="O46" s="29"/>
      <c r="P46" s="29"/>
      <c r="Q46" s="29"/>
      <c r="R46" s="29"/>
      <c r="S46" s="30"/>
      <c r="T46" s="31"/>
      <c r="U46" s="28"/>
      <c r="V46" s="32"/>
      <c r="W46" s="32"/>
      <c r="X46" s="32"/>
      <c r="Y46" s="32"/>
      <c r="Z46" s="32"/>
      <c r="AA46" s="29"/>
      <c r="AB46" s="29"/>
      <c r="AC46" s="29"/>
      <c r="AD46" s="29"/>
      <c r="AE46" s="29"/>
      <c r="AF46" s="29"/>
      <c r="AG46" s="29"/>
      <c r="AH46" s="31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</row>
    <row r="47" spans="1:225" ht="16.5" thickTop="1" thickBot="1" x14ac:dyDescent="0.3">
      <c r="A47" s="28"/>
      <c r="B47" s="32" t="s">
        <v>14</v>
      </c>
      <c r="C47" s="32"/>
      <c r="D47" s="32"/>
      <c r="E47" s="32"/>
      <c r="F47" s="9">
        <f>P36</f>
        <v>0</v>
      </c>
      <c r="G47" s="32"/>
      <c r="H47" s="32"/>
      <c r="I47" s="32"/>
      <c r="J47" s="32"/>
      <c r="K47" s="32"/>
      <c r="L47" s="29"/>
      <c r="M47" s="29"/>
      <c r="N47" s="29"/>
      <c r="O47" s="29"/>
      <c r="P47" s="29"/>
      <c r="Q47" s="29"/>
      <c r="R47" s="29"/>
      <c r="S47" s="30"/>
      <c r="T47" s="31"/>
      <c r="U47" s="28"/>
      <c r="V47" s="32" t="s">
        <v>14</v>
      </c>
      <c r="W47" s="32"/>
      <c r="X47" s="32"/>
      <c r="Y47" s="32"/>
      <c r="Z47" s="55">
        <f>AK41</f>
        <v>0</v>
      </c>
      <c r="AA47" s="29"/>
      <c r="AB47" s="29"/>
      <c r="AC47" s="29"/>
      <c r="AD47" s="29"/>
      <c r="AE47" s="29"/>
      <c r="AF47" s="29"/>
      <c r="AG47" s="29">
        <f>Z41/12</f>
        <v>0</v>
      </c>
      <c r="AH47" s="31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</row>
    <row r="48" spans="1:225" ht="16.5" thickTop="1" thickBot="1" x14ac:dyDescent="0.3">
      <c r="A48" s="28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29"/>
      <c r="M48" s="29"/>
      <c r="N48" s="29"/>
      <c r="O48" s="29"/>
      <c r="P48" s="29"/>
      <c r="Q48" s="29"/>
      <c r="R48" s="29"/>
      <c r="S48" s="30"/>
      <c r="T48" s="31"/>
      <c r="U48" s="28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31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</row>
    <row r="49" spans="1:225" ht="16.5" thickTop="1" thickBot="1" x14ac:dyDescent="0.3">
      <c r="A49" s="28"/>
      <c r="B49" s="32" t="s">
        <v>15</v>
      </c>
      <c r="C49" s="32"/>
      <c r="D49" s="32"/>
      <c r="E49" s="32"/>
      <c r="F49" s="10">
        <f>F20-F47</f>
        <v>0</v>
      </c>
      <c r="G49" s="32"/>
      <c r="H49" s="32"/>
      <c r="I49" s="32"/>
      <c r="J49" s="32"/>
      <c r="K49" s="32"/>
      <c r="L49" s="29"/>
      <c r="M49" s="29"/>
      <c r="N49" s="29"/>
      <c r="O49" s="29"/>
      <c r="P49" s="29"/>
      <c r="Q49" s="29"/>
      <c r="R49" s="29"/>
      <c r="S49" s="30"/>
      <c r="T49" s="31"/>
      <c r="U49" s="28"/>
      <c r="V49" s="32" t="s">
        <v>15</v>
      </c>
      <c r="W49" s="32"/>
      <c r="X49" s="32"/>
      <c r="Y49" s="32"/>
      <c r="Z49" s="10">
        <f>Z20-Z47</f>
        <v>0</v>
      </c>
      <c r="AA49" s="29"/>
      <c r="AB49" s="29"/>
      <c r="AC49" s="29"/>
      <c r="AD49" s="29"/>
      <c r="AE49" s="29"/>
      <c r="AF49" s="29"/>
      <c r="AG49" s="29">
        <f>ROUNDDOWN(AG47,0)</f>
        <v>0</v>
      </c>
      <c r="AH49" s="31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</row>
    <row r="50" spans="1:225" ht="16.5" thickTop="1" thickBot="1" x14ac:dyDescent="0.3">
      <c r="A50" s="28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29"/>
      <c r="M50" s="29"/>
      <c r="N50" s="29"/>
      <c r="O50" s="29"/>
      <c r="P50" s="29"/>
      <c r="Q50" s="29"/>
      <c r="R50" s="29"/>
      <c r="S50" s="30"/>
      <c r="T50" s="31"/>
      <c r="U50" s="28"/>
      <c r="V50" s="32"/>
      <c r="W50" s="32"/>
      <c r="X50" s="32"/>
      <c r="Y50" s="32"/>
      <c r="Z50" s="32"/>
      <c r="AA50" s="29"/>
      <c r="AB50" s="29"/>
      <c r="AC50" s="29"/>
      <c r="AD50" s="29"/>
      <c r="AE50" s="29"/>
      <c r="AF50" s="29"/>
      <c r="AG50" s="29">
        <f>AG49*12</f>
        <v>0</v>
      </c>
      <c r="AH50" s="31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</row>
    <row r="51" spans="1:225" ht="16.5" thickTop="1" thickBot="1" x14ac:dyDescent="0.3">
      <c r="A51" s="28"/>
      <c r="B51" s="32" t="s">
        <v>10</v>
      </c>
      <c r="C51" s="32"/>
      <c r="D51" s="32"/>
      <c r="E51" s="32"/>
      <c r="F51" s="10">
        <f>F39+F44</f>
        <v>0</v>
      </c>
      <c r="G51" s="32"/>
      <c r="H51" s="32"/>
      <c r="I51" s="32"/>
      <c r="J51" s="32"/>
      <c r="K51" s="32"/>
      <c r="L51" s="29"/>
      <c r="M51" s="29"/>
      <c r="N51" s="29"/>
      <c r="O51" s="29"/>
      <c r="P51" s="29"/>
      <c r="Q51" s="29"/>
      <c r="R51" s="29"/>
      <c r="S51" s="30"/>
      <c r="T51" s="31"/>
      <c r="U51" s="28"/>
      <c r="V51" s="32" t="s">
        <v>10</v>
      </c>
      <c r="W51" s="32"/>
      <c r="X51" s="32"/>
      <c r="Y51" s="32"/>
      <c r="Z51" s="10">
        <f>Z39+Z44</f>
        <v>0</v>
      </c>
      <c r="AA51" s="29"/>
      <c r="AB51" s="29"/>
      <c r="AC51" s="29"/>
      <c r="AD51" s="29"/>
      <c r="AE51" s="29"/>
      <c r="AF51" s="29"/>
      <c r="AG51" s="29"/>
      <c r="AH51" s="31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</row>
    <row r="52" spans="1:225" ht="15.75" thickTop="1" x14ac:dyDescent="0.25">
      <c r="A52" s="28"/>
      <c r="B52" s="32"/>
      <c r="C52" s="32"/>
      <c r="D52" s="32"/>
      <c r="E52" s="32"/>
      <c r="F52" s="38"/>
      <c r="G52" s="32"/>
      <c r="H52" s="32"/>
      <c r="I52" s="32"/>
      <c r="J52" s="32"/>
      <c r="K52" s="32"/>
      <c r="L52" s="29"/>
      <c r="M52" s="29"/>
      <c r="N52" s="29"/>
      <c r="O52" s="29"/>
      <c r="P52" s="29"/>
      <c r="Q52" s="29"/>
      <c r="R52" s="29"/>
      <c r="S52" s="30"/>
      <c r="T52" s="31"/>
      <c r="U52" s="28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31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</row>
    <row r="53" spans="1:225" ht="15.75" thickBot="1" x14ac:dyDescent="0.3">
      <c r="A53" s="33"/>
      <c r="B53" s="34"/>
      <c r="C53" s="34"/>
      <c r="D53" s="34"/>
      <c r="E53" s="34"/>
      <c r="F53" s="39"/>
      <c r="G53" s="34"/>
      <c r="H53" s="34"/>
      <c r="I53" s="34"/>
      <c r="J53" s="34"/>
      <c r="K53" s="34"/>
      <c r="L53" s="35"/>
      <c r="M53" s="35"/>
      <c r="N53" s="35"/>
      <c r="O53" s="35"/>
      <c r="P53" s="35"/>
      <c r="Q53" s="35"/>
      <c r="R53" s="35"/>
      <c r="S53" s="36"/>
      <c r="T53" s="37"/>
      <c r="U53" s="33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7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</row>
    <row r="54" spans="1:225" s="2" customFormat="1" ht="15.75" thickTop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225" s="2" customFormat="1" x14ac:dyDescent="0.25">
      <c r="B55" s="2" t="s">
        <v>43</v>
      </c>
    </row>
    <row r="56" spans="1:225" s="2" customFormat="1" x14ac:dyDescent="0.25">
      <c r="B56" s="2" t="s">
        <v>8</v>
      </c>
    </row>
    <row r="57" spans="1:225" s="2" customFormat="1" x14ac:dyDescent="0.25">
      <c r="B57" s="2" t="s">
        <v>42</v>
      </c>
    </row>
    <row r="58" spans="1:225" s="2" customFormat="1" x14ac:dyDescent="0.25"/>
    <row r="59" spans="1:225" s="2" customFormat="1" x14ac:dyDescent="0.25"/>
    <row r="60" spans="1:225" s="2" customFormat="1" x14ac:dyDescent="0.25"/>
    <row r="61" spans="1:225" s="2" customFormat="1" x14ac:dyDescent="0.25"/>
    <row r="62" spans="1:225" s="2" customFormat="1" x14ac:dyDescent="0.25"/>
    <row r="63" spans="1:225" s="2" customFormat="1" x14ac:dyDescent="0.25"/>
    <row r="64" spans="1:225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</sheetData>
  <sheetProtection password="A1B2" sheet="1" objects="1" scenarios="1"/>
  <hyperlinks>
    <hyperlink ref="C1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HSC_BSO_TS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johncoy</dc:creator>
  <cp:lastModifiedBy>John Coyle</cp:lastModifiedBy>
  <dcterms:created xsi:type="dcterms:W3CDTF">2013-07-25T06:43:42Z</dcterms:created>
  <dcterms:modified xsi:type="dcterms:W3CDTF">2020-04-07T08:10:05Z</dcterms:modified>
</cp:coreProperties>
</file>