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ublic\Public HSCPS\GP Unit\GP Certificates\POA Estimates 2627\"/>
    </mc:Choice>
  </mc:AlternateContent>
  <xr:revisionPtr revIDLastSave="0" documentId="13_ncr:1_{7ABFE635-CCF9-46E8-80B2-59E511A0F07A}" xr6:coauthVersionLast="36" xr6:coauthVersionMax="36" xr10:uidLastSave="{00000000-0000-0000-0000-000000000000}"/>
  <bookViews>
    <workbookView xWindow="360" yWindow="90" windowWidth="20730" windowHeight="9720" xr2:uid="{00000000-000D-0000-FFFF-FFFF00000000}"/>
  </bookViews>
  <sheets>
    <sheet name="Form" sheetId="1" r:id="rId1"/>
    <sheet name="Contribution Tiers" sheetId="3" r:id="rId2"/>
  </sheets>
  <definedNames>
    <definedName name="_xlnm._FilterDatabase" localSheetId="0" hidden="1">Form!$I$28:$M$30</definedName>
  </definedNames>
  <calcPr calcId="191029"/>
</workbook>
</file>

<file path=xl/calcChain.xml><?xml version="1.0" encoding="utf-8"?>
<calcChain xmlns="http://schemas.openxmlformats.org/spreadsheetml/2006/main">
  <c r="R15" i="1" l="1"/>
  <c r="R16" i="1"/>
  <c r="Q14" i="1" l="1"/>
  <c r="E26" i="1" l="1"/>
  <c r="F26" i="1" s="1"/>
  <c r="E25" i="1"/>
  <c r="F25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R17" i="1" l="1"/>
  <c r="E11" i="1" s="1"/>
  <c r="F11" i="1" s="1"/>
  <c r="R18" i="1"/>
  <c r="R19" i="1"/>
  <c r="R14" i="1"/>
  <c r="C28" i="1" l="1"/>
  <c r="C38" i="1" s="1"/>
  <c r="G28" i="1" l="1"/>
  <c r="C40" i="1" l="1"/>
  <c r="F28" i="1"/>
  <c r="C39" i="1" l="1"/>
  <c r="C41" i="1" s="1"/>
  <c r="C43" i="1" s="1"/>
</calcChain>
</file>

<file path=xl/sharedStrings.xml><?xml version="1.0" encoding="utf-8"?>
<sst xmlns="http://schemas.openxmlformats.org/spreadsheetml/2006/main" count="62" uniqueCount="58">
  <si>
    <t xml:space="preserve">Calculation of Estimated Monthly Practice </t>
  </si>
  <si>
    <t>Name(s) of Senior Partner(s)/Provider(s)</t>
  </si>
  <si>
    <t>Practice Name and Number</t>
  </si>
  <si>
    <t>GP Providers/Principal Practitioners (i.e. Partners, Shareholders, Sole Trader)</t>
  </si>
  <si>
    <t>Full Name</t>
  </si>
  <si>
    <t>N.I Number</t>
  </si>
  <si>
    <t>Estimated employee contributions due =                                       Col A * % in Col C</t>
  </si>
  <si>
    <t xml:space="preserve">Estimated employee contributions tier.  
NB The correct Tiered rate is based on the total income produced by adding columns A + B                                   %
</t>
  </si>
  <si>
    <t>Estimated employee contributions due in respect of Added Years Contracts or AVCs                                             =                                    Col A * Added Years %                                 £</t>
  </si>
  <si>
    <t>A</t>
  </si>
  <si>
    <t>B</t>
  </si>
  <si>
    <t>C</t>
  </si>
  <si>
    <t>D</t>
  </si>
  <si>
    <t>E</t>
  </si>
  <si>
    <t>Non-GP Providers (i.e. Non GP Partners/Shareholders</t>
  </si>
  <si>
    <t xml:space="preserve">Totals                         </t>
  </si>
  <si>
    <t>GP Perfomers/Assistant Practitioners (i.e) Salaried GPs and long term based (Sessional) GPS</t>
  </si>
  <si>
    <t>DOB</t>
  </si>
  <si>
    <t>NI Number</t>
  </si>
  <si>
    <t>Date Commenced Employment</t>
  </si>
  <si>
    <t>** Separate form SR1 must be completed for the calculation of contributions for Salaried/Retainee GPs</t>
  </si>
  <si>
    <t>Employer's Contributions due =</t>
  </si>
  <si>
    <t>Basic Employee Contributions due =</t>
  </si>
  <si>
    <t>Total Contributions due =</t>
  </si>
  <si>
    <t>Estimated Monthly Practice Superannuation</t>
  </si>
  <si>
    <t>Payment on Account due =</t>
  </si>
  <si>
    <t>Note:- The proportion of the Monthly Payment due in respect of Salaried GPs will continue to be shown separately in the monthly remittance advices</t>
  </si>
  <si>
    <t>Print name of Senior Principal</t>
  </si>
  <si>
    <t>(Provider)</t>
  </si>
  <si>
    <t>Signature</t>
  </si>
  <si>
    <t xml:space="preserve">Date </t>
  </si>
  <si>
    <t xml:space="preserve">The relevant HSC employer will deduct contributions at source. The ‘Bed Fund’ employer must base the tiered employee contributions on the total GP income.  </t>
  </si>
  <si>
    <t>This form must not be completed for freelance GP Locums or salaried (non-GP) Practice staff.</t>
  </si>
  <si>
    <t>Added Years/AVCs/ERRBO Contributions due =</t>
  </si>
  <si>
    <r>
      <t xml:space="preserve">Estimate of other GP type income;
i.e. OOHs (Either through Shared Services, or DUC/WUC)
Locum work (recorded on forms A &amp; B), Bed Fund, or income from other Practices as a Provider or Salaried GP.
</t>
    </r>
    <r>
      <rPr>
        <b/>
        <u/>
        <sz val="8"/>
        <color theme="1"/>
        <rFont val="Arial"/>
        <family val="2"/>
      </rPr>
      <t>Also use this column to enter the balance of the annualised figure from Column A (2015 Scheme).</t>
    </r>
    <r>
      <rPr>
        <b/>
        <sz val="8"/>
        <color theme="1"/>
        <rFont val="Arial"/>
        <family val="2"/>
      </rPr>
      <t xml:space="preserve">
</t>
    </r>
  </si>
  <si>
    <t xml:space="preserve">* Any PAYE HSC Hospital (Officer) salaried income (i.e. clinical assistant, community medical officer), or/and GP Federation employment must not be declared on this form as ‘Officer’ tiered contributions are ring fenced; i.e. not based on the GP income. </t>
  </si>
  <si>
    <t xml:space="preserve">Earnings </t>
  </si>
  <si>
    <t>Opted out of HSC Pension Scheme</t>
  </si>
  <si>
    <t>Reason for funding - Select</t>
  </si>
  <si>
    <t>Date applicable from</t>
  </si>
  <si>
    <t>In receipt of HSC Pension Scheme benefits</t>
  </si>
  <si>
    <t>Add any GPs where funding is applied for in addition to those recorded elsewhere on the sheet - you may need to record GPs both for superannuation purposes and funding purposes if their status changed in year</t>
  </si>
  <si>
    <t>In Receipt of HSC Pension Scheme Benefits</t>
  </si>
  <si>
    <t>Left Practice</t>
  </si>
  <si>
    <t>POA Section</t>
  </si>
  <si>
    <t>If this is revision of POA in year, enter the pensionable earnings for the whole period of 'in scheme' membership in the POA Section</t>
  </si>
  <si>
    <r>
      <rPr>
        <b/>
        <u/>
        <sz val="8"/>
        <color rgb="FFFF0000"/>
        <rFont val="Arial"/>
        <family val="2"/>
      </rPr>
      <t xml:space="preserve">From 01.04.2022 all HSC Pension scheme members will be in the 2015 Scheme. </t>
    </r>
    <r>
      <rPr>
        <b/>
        <u/>
        <sz val="8"/>
        <color theme="1"/>
        <rFont val="Arial"/>
        <family val="2"/>
      </rPr>
      <t xml:space="preserve">                              Enter the actual pay from this point to year end (or date of opt out) in Column A. Enter the balance of the annualised figure in Column B</t>
    </r>
    <r>
      <rPr>
        <b/>
        <sz val="8"/>
        <color theme="1"/>
        <rFont val="Arial"/>
        <family val="2"/>
      </rPr>
      <t xml:space="preserve">
Estimate of HSC Pensionable Profit from this Practice £
</t>
    </r>
  </si>
  <si>
    <t>Tier</t>
  </si>
  <si>
    <t>Pensionable earnings (based on actual salary)</t>
  </si>
  <si>
    <t>Contribution rate (before tax relief) (gross)</t>
  </si>
  <si>
    <t>Up to £13,259.99</t>
  </si>
  <si>
    <t>£67,669 and above</t>
  </si>
  <si>
    <t>Superannuation Payment on Account -2026/27</t>
  </si>
  <si>
    <t>HSCB Funding Request  -26/27 All queries to Maria.coyle@hscni.net</t>
  </si>
  <si>
    <t>£13,260 to £28,854.99</t>
  </si>
  <si>
    <t>£28,855 to £35,155.99</t>
  </si>
  <si>
    <t>£35,156 to £52,778.99</t>
  </si>
  <si>
    <t>£52,779 to £67,668.99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</si>
</sst>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8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hidden="1"/>
    </xf>
    <xf numFmtId="2" fontId="5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0" fillId="0" borderId="5" xfId="0" applyNumberFormat="1" applyBorder="1" applyProtection="1">
      <protection hidden="1"/>
    </xf>
    <xf numFmtId="4" fontId="0" fillId="0" borderId="0" xfId="0" applyNumberFormat="1" applyProtection="1">
      <protection hidden="1"/>
    </xf>
    <xf numFmtId="4" fontId="0" fillId="0" borderId="0" xfId="0" applyNumberFormat="1" applyAlignment="1" applyProtection="1">
      <alignment horizontal="right"/>
      <protection hidden="1"/>
    </xf>
    <xf numFmtId="164" fontId="0" fillId="0" borderId="6" xfId="0" applyNumberFormat="1" applyBorder="1" applyProtection="1">
      <protection hidden="1"/>
    </xf>
    <xf numFmtId="0" fontId="0" fillId="0" borderId="0" xfId="0" applyProtection="1">
      <protection hidden="1"/>
    </xf>
    <xf numFmtId="164" fontId="1" fillId="0" borderId="5" xfId="0" applyNumberFormat="1" applyFont="1" applyBorder="1" applyProtection="1">
      <protection hidden="1"/>
    </xf>
    <xf numFmtId="0" fontId="1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5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1" xfId="0" applyBorder="1" applyProtection="1"/>
    <xf numFmtId="0" fontId="1" fillId="0" borderId="1" xfId="0" applyFont="1" applyBorder="1" applyAlignment="1" applyProtection="1">
      <alignment horizontal="center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3" fillId="0" borderId="0" xfId="0" applyFont="1" applyProtection="1"/>
    <xf numFmtId="10" fontId="1" fillId="0" borderId="0" xfId="0" applyNumberFormat="1" applyFont="1" applyProtection="1"/>
    <xf numFmtId="0" fontId="7" fillId="0" borderId="0" xfId="0" applyFont="1" applyProtection="1"/>
    <xf numFmtId="0" fontId="4" fillId="0" borderId="0" xfId="0" applyFont="1" applyProtection="1"/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8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5" fillId="0" borderId="1" xfId="0" applyNumberFormat="1" applyFont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0" fontId="14" fillId="0" borderId="1" xfId="0" applyNumberFormat="1" applyFont="1" applyBorder="1" applyProtection="1">
      <protection locked="0"/>
    </xf>
    <xf numFmtId="14" fontId="14" fillId="0" borderId="1" xfId="0" applyNumberFormat="1" applyFont="1" applyBorder="1" applyProtection="1">
      <protection locked="0"/>
    </xf>
    <xf numFmtId="14" fontId="14" fillId="0" borderId="8" xfId="0" applyNumberFormat="1" applyFont="1" applyBorder="1" applyProtection="1">
      <protection locked="0"/>
    </xf>
    <xf numFmtId="0" fontId="0" fillId="0" borderId="0" xfId="0" applyFont="1" applyProtection="1"/>
    <xf numFmtId="10" fontId="0" fillId="0" borderId="0" xfId="0" applyNumberFormat="1" applyFont="1" applyProtection="1"/>
    <xf numFmtId="10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/>
    <xf numFmtId="0" fontId="0" fillId="0" borderId="0" xfId="0" applyFont="1" applyBorder="1"/>
    <xf numFmtId="10" fontId="0" fillId="0" borderId="0" xfId="0" applyNumberFormat="1" applyBorder="1"/>
    <xf numFmtId="0" fontId="15" fillId="0" borderId="0" xfId="0" applyFont="1" applyBorder="1" applyAlignment="1">
      <alignment vertical="center" wrapText="1"/>
    </xf>
    <xf numFmtId="0" fontId="9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53"/>
  <sheetViews>
    <sheetView tabSelected="1" zoomScale="85" zoomScaleNormal="85" workbookViewId="0">
      <selection activeCell="F39" sqref="F39"/>
    </sheetView>
  </sheetViews>
  <sheetFormatPr defaultRowHeight="15" x14ac:dyDescent="0.25"/>
  <cols>
    <col min="1" max="1" width="24.7109375" style="18" customWidth="1"/>
    <col min="2" max="2" width="17" style="18" customWidth="1"/>
    <col min="3" max="3" width="14.5703125" style="18" customWidth="1"/>
    <col min="4" max="4" width="13.28515625" style="18" customWidth="1"/>
    <col min="5" max="5" width="14.85546875" style="18" customWidth="1"/>
    <col min="6" max="6" width="12" style="18" customWidth="1"/>
    <col min="7" max="7" width="13.85546875" style="18" customWidth="1"/>
    <col min="8" max="8" width="9.140625" style="18"/>
    <col min="9" max="9" width="32" style="18" customWidth="1"/>
    <col min="10" max="10" width="15.42578125" style="18" customWidth="1"/>
    <col min="11" max="11" width="45.85546875" style="18" bestFit="1" customWidth="1"/>
    <col min="12" max="12" width="23.140625" style="18" customWidth="1"/>
    <col min="13" max="13" width="16.28515625" style="18" customWidth="1"/>
    <col min="14" max="16" width="9.140625" style="18"/>
    <col min="17" max="17" width="12" style="18" hidden="1" customWidth="1"/>
    <col min="18" max="18" width="9.140625" style="18" hidden="1" customWidth="1"/>
    <col min="19" max="21" width="9.140625" style="18"/>
    <col min="22" max="22" width="39.7109375" style="18" hidden="1" customWidth="1"/>
    <col min="23" max="25" width="9.140625" style="18"/>
    <col min="26" max="26" width="0" style="18" hidden="1" customWidth="1"/>
    <col min="27" max="16384" width="9.140625" style="18"/>
  </cols>
  <sheetData>
    <row r="1" spans="1:22" x14ac:dyDescent="0.25">
      <c r="A1" s="35" t="s">
        <v>0</v>
      </c>
      <c r="B1" s="35"/>
      <c r="C1" s="35"/>
      <c r="D1" s="36" t="s">
        <v>45</v>
      </c>
      <c r="E1" s="36"/>
      <c r="F1" s="36"/>
      <c r="G1" s="36"/>
      <c r="H1" s="36"/>
      <c r="I1" s="36"/>
      <c r="J1" s="37"/>
      <c r="K1" s="37"/>
      <c r="L1" s="16"/>
    </row>
    <row r="2" spans="1:22" x14ac:dyDescent="0.25">
      <c r="A2" s="35" t="s">
        <v>52</v>
      </c>
      <c r="B2" s="35"/>
      <c r="C2" s="35"/>
      <c r="D2" s="32"/>
      <c r="E2" s="16"/>
      <c r="F2" s="16"/>
      <c r="G2" s="16"/>
      <c r="H2" s="16"/>
      <c r="I2" s="16"/>
      <c r="J2" s="16"/>
      <c r="K2" s="16"/>
      <c r="L2" s="16"/>
    </row>
    <row r="3" spans="1:22" x14ac:dyDescent="0.25">
      <c r="A3" s="32"/>
      <c r="B3" s="32"/>
      <c r="C3" s="32"/>
      <c r="D3" s="32"/>
      <c r="E3" s="16"/>
      <c r="F3" s="16"/>
      <c r="G3" s="16"/>
      <c r="H3" s="16"/>
      <c r="I3" s="16"/>
      <c r="J3" s="16"/>
      <c r="K3" s="16"/>
      <c r="L3" s="16"/>
    </row>
    <row r="4" spans="1:22" ht="15.75" thickBot="1" x14ac:dyDescent="0.3">
      <c r="A4" s="32" t="s">
        <v>1</v>
      </c>
      <c r="B4" s="32"/>
      <c r="C4" s="41"/>
      <c r="D4" s="10"/>
      <c r="E4" s="11"/>
      <c r="F4" s="16"/>
      <c r="G4" s="16"/>
      <c r="H4" s="16"/>
      <c r="I4" s="16"/>
      <c r="J4" s="16"/>
      <c r="K4" s="16"/>
      <c r="L4" s="16"/>
    </row>
    <row r="5" spans="1:22" x14ac:dyDescent="0.25">
      <c r="A5" s="32"/>
      <c r="B5" s="32"/>
      <c r="C5" s="32"/>
      <c r="D5" s="32"/>
      <c r="E5" s="16"/>
      <c r="F5" s="16"/>
      <c r="G5" s="16"/>
      <c r="H5" s="16"/>
      <c r="I5" s="16"/>
      <c r="J5" s="16"/>
      <c r="K5" s="16"/>
      <c r="L5" s="16"/>
    </row>
    <row r="6" spans="1:22" ht="15.75" thickBot="1" x14ac:dyDescent="0.3">
      <c r="A6" s="32" t="s">
        <v>2</v>
      </c>
      <c r="B6" s="32"/>
      <c r="C6" s="41"/>
      <c r="D6" s="10"/>
      <c r="E6" s="11"/>
      <c r="F6" s="16"/>
      <c r="G6" s="16"/>
      <c r="H6" s="16"/>
      <c r="I6" s="16"/>
      <c r="J6" s="16"/>
      <c r="K6" s="16"/>
      <c r="L6" s="16"/>
    </row>
    <row r="7" spans="1:22" ht="18.75" x14ac:dyDescent="0.3">
      <c r="A7" s="52" t="s">
        <v>44</v>
      </c>
      <c r="B7" s="52"/>
      <c r="C7" s="52"/>
      <c r="D7" s="52"/>
      <c r="E7" s="52"/>
      <c r="F7" s="52"/>
      <c r="G7" s="52"/>
      <c r="H7" s="16"/>
      <c r="I7" s="16"/>
      <c r="J7" s="16"/>
      <c r="K7" s="16"/>
      <c r="L7" s="16"/>
      <c r="V7" s="18" t="s">
        <v>42</v>
      </c>
    </row>
    <row r="8" spans="1:22" x14ac:dyDescent="0.25">
      <c r="A8" s="17" t="s">
        <v>3</v>
      </c>
      <c r="B8" s="17"/>
      <c r="C8" s="17"/>
      <c r="D8" s="17"/>
      <c r="V8" s="18" t="s">
        <v>37</v>
      </c>
    </row>
    <row r="9" spans="1:22" x14ac:dyDescent="0.25">
      <c r="A9" s="19"/>
      <c r="B9" s="19"/>
      <c r="C9" s="20" t="s">
        <v>9</v>
      </c>
      <c r="D9" s="20" t="s">
        <v>10</v>
      </c>
      <c r="E9" s="20" t="s">
        <v>11</v>
      </c>
      <c r="F9" s="20" t="s">
        <v>12</v>
      </c>
      <c r="G9" s="20" t="s">
        <v>13</v>
      </c>
      <c r="V9" s="18" t="s">
        <v>43</v>
      </c>
    </row>
    <row r="10" spans="1:22" ht="297" customHeight="1" x14ac:dyDescent="0.3">
      <c r="A10" s="21" t="s">
        <v>4</v>
      </c>
      <c r="B10" s="21" t="s">
        <v>5</v>
      </c>
      <c r="C10" s="22" t="s">
        <v>46</v>
      </c>
      <c r="D10" s="22" t="s">
        <v>34</v>
      </c>
      <c r="E10" s="22" t="s">
        <v>7</v>
      </c>
      <c r="F10" s="22" t="s">
        <v>6</v>
      </c>
      <c r="G10" s="22" t="s">
        <v>8</v>
      </c>
      <c r="I10" s="34" t="s">
        <v>53</v>
      </c>
    </row>
    <row r="11" spans="1:22" x14ac:dyDescent="0.25">
      <c r="A11" s="40"/>
      <c r="B11" s="40"/>
      <c r="C11" s="40"/>
      <c r="D11" s="13"/>
      <c r="E11" s="47" t="b">
        <f>IF(SUM(C11:D11)&gt;0,IF(SUM(C11:D11)&lt;=$Q$14,$R$14,IF(SUM(C11:D11)&lt;=$Q$15,$R$15,IF(SUM(C11:D11)&lt;=$Q$16,$R$16,IF(SUM(C11:D11)&lt;=$Q$17,$R$17,IF(SUM(C11:D11)&lt;=$Q$18,$R$18,$R$19))))))</f>
        <v>0</v>
      </c>
      <c r="F11" s="2">
        <f>C11*E11</f>
        <v>0</v>
      </c>
      <c r="G11" s="12"/>
      <c r="I11" s="18" t="s">
        <v>41</v>
      </c>
    </row>
    <row r="12" spans="1:22" x14ac:dyDescent="0.25">
      <c r="A12" s="40"/>
      <c r="B12" s="40"/>
      <c r="C12" s="40"/>
      <c r="D12" s="13"/>
      <c r="E12" s="47" t="b">
        <f t="shared" ref="E12:E21" si="0">IF(SUM(C12:D12)&gt;0,IF(SUM(C12:D12)&lt;=$Q$14,$R$14,IF(SUM(C12:D12)&lt;=$Q$15,$R$15,IF(SUM(C12:D12)&lt;=$Q$16,$R$16,IF(SUM(C12:D12)&lt;=$Q$17,$R$17,IF(SUM(C12:D12)&lt;=$Q$18,$R$18,$R$19))))))</f>
        <v>0</v>
      </c>
      <c r="F12" s="2">
        <f t="shared" ref="F12:F21" si="1">C12*E12</f>
        <v>0</v>
      </c>
      <c r="G12" s="12"/>
      <c r="I12" s="17" t="s">
        <v>4</v>
      </c>
      <c r="J12" s="17" t="s">
        <v>18</v>
      </c>
      <c r="K12" s="17" t="s">
        <v>38</v>
      </c>
      <c r="L12" s="17" t="s">
        <v>39</v>
      </c>
      <c r="M12" s="17" t="s">
        <v>36</v>
      </c>
    </row>
    <row r="13" spans="1:22" x14ac:dyDescent="0.25">
      <c r="A13" s="12"/>
      <c r="B13" s="12"/>
      <c r="C13" s="40"/>
      <c r="D13" s="13"/>
      <c r="E13" s="47" t="b">
        <f t="shared" si="0"/>
        <v>0</v>
      </c>
      <c r="F13" s="2">
        <f t="shared" si="1"/>
        <v>0</v>
      </c>
      <c r="G13" s="12"/>
      <c r="I13" s="16"/>
      <c r="J13" s="16"/>
      <c r="K13" s="16"/>
      <c r="L13" s="16"/>
      <c r="M13" s="16"/>
    </row>
    <row r="14" spans="1:22" x14ac:dyDescent="0.25">
      <c r="A14" s="12"/>
      <c r="B14" s="12"/>
      <c r="C14" s="40"/>
      <c r="D14" s="13"/>
      <c r="E14" s="47" t="b">
        <f t="shared" si="0"/>
        <v>0</v>
      </c>
      <c r="F14" s="2">
        <f t="shared" si="1"/>
        <v>0</v>
      </c>
      <c r="G14" s="12"/>
      <c r="I14" s="16"/>
      <c r="J14" s="16"/>
      <c r="K14" s="16"/>
      <c r="L14" s="16"/>
      <c r="M14" s="16"/>
      <c r="Q14" s="45">
        <f>VALUE(RIGHT('Contribution Tiers'!C3,9))</f>
        <v>13259.99</v>
      </c>
      <c r="R14" s="46">
        <f>'Contribution Tiers'!D3</f>
        <v>5.1999999999999998E-2</v>
      </c>
    </row>
    <row r="15" spans="1:22" x14ac:dyDescent="0.25">
      <c r="A15" s="12"/>
      <c r="B15" s="12"/>
      <c r="C15" s="40"/>
      <c r="D15" s="13"/>
      <c r="E15" s="47" t="b">
        <f t="shared" si="0"/>
        <v>0</v>
      </c>
      <c r="F15" s="2">
        <f t="shared" si="1"/>
        <v>0</v>
      </c>
      <c r="G15" s="12"/>
      <c r="I15" s="16"/>
      <c r="J15" s="16"/>
      <c r="K15" s="16"/>
      <c r="L15" s="16"/>
      <c r="M15" s="16"/>
      <c r="Q15" s="45">
        <v>28854.99</v>
      </c>
      <c r="R15" s="46">
        <f>'Contribution Tiers'!D4</f>
        <v>6.7000000000000004E-2</v>
      </c>
    </row>
    <row r="16" spans="1:22" x14ac:dyDescent="0.25">
      <c r="A16" s="12"/>
      <c r="B16" s="12"/>
      <c r="C16" s="40"/>
      <c r="D16" s="13"/>
      <c r="E16" s="47" t="b">
        <f t="shared" si="0"/>
        <v>0</v>
      </c>
      <c r="F16" s="2">
        <f t="shared" si="1"/>
        <v>0</v>
      </c>
      <c r="G16" s="12"/>
      <c r="I16" s="16"/>
      <c r="J16" s="16"/>
      <c r="K16" s="16"/>
      <c r="L16" s="16"/>
      <c r="M16" s="16"/>
      <c r="Q16" s="45">
        <v>35155.99</v>
      </c>
      <c r="R16" s="46">
        <f>'Contribution Tiers'!D5</f>
        <v>8.5000000000000006E-2</v>
      </c>
    </row>
    <row r="17" spans="1:26" x14ac:dyDescent="0.25">
      <c r="A17" s="12"/>
      <c r="B17" s="12"/>
      <c r="C17" s="40"/>
      <c r="D17" s="13"/>
      <c r="E17" s="47" t="b">
        <f t="shared" si="0"/>
        <v>0</v>
      </c>
      <c r="F17" s="2">
        <f t="shared" si="1"/>
        <v>0</v>
      </c>
      <c r="G17" s="12"/>
      <c r="I17" s="16"/>
      <c r="J17" s="16"/>
      <c r="K17" s="16"/>
      <c r="L17" s="16"/>
      <c r="M17" s="16"/>
      <c r="Q17" s="45">
        <v>52778.99</v>
      </c>
      <c r="R17" s="46">
        <f>'Contribution Tiers'!D6</f>
        <v>0.1</v>
      </c>
    </row>
    <row r="18" spans="1:26" x14ac:dyDescent="0.25">
      <c r="A18" s="12"/>
      <c r="B18" s="12"/>
      <c r="C18" s="40"/>
      <c r="D18" s="13"/>
      <c r="E18" s="47" t="b">
        <f t="shared" si="0"/>
        <v>0</v>
      </c>
      <c r="F18" s="2">
        <f t="shared" si="1"/>
        <v>0</v>
      </c>
      <c r="G18" s="12"/>
      <c r="I18" s="16"/>
      <c r="J18" s="16"/>
      <c r="K18" s="16"/>
      <c r="L18" s="16"/>
      <c r="M18" s="16"/>
      <c r="Q18" s="45">
        <v>67668.990000000005</v>
      </c>
      <c r="R18" s="46">
        <f>'Contribution Tiers'!D7</f>
        <v>0.109</v>
      </c>
    </row>
    <row r="19" spans="1:26" x14ac:dyDescent="0.25">
      <c r="A19" s="12"/>
      <c r="B19" s="12"/>
      <c r="C19" s="40"/>
      <c r="D19" s="13"/>
      <c r="E19" s="47" t="b">
        <f t="shared" si="0"/>
        <v>0</v>
      </c>
      <c r="F19" s="2">
        <f t="shared" si="1"/>
        <v>0</v>
      </c>
      <c r="G19" s="12"/>
      <c r="I19" s="16"/>
      <c r="J19" s="16"/>
      <c r="K19" s="16"/>
      <c r="L19" s="16"/>
      <c r="M19" s="16"/>
      <c r="Q19" s="45">
        <v>67669</v>
      </c>
      <c r="R19" s="46">
        <f>'Contribution Tiers'!D8</f>
        <v>0.127</v>
      </c>
    </row>
    <row r="20" spans="1:26" x14ac:dyDescent="0.25">
      <c r="A20" s="12"/>
      <c r="B20" s="12"/>
      <c r="C20" s="40"/>
      <c r="D20" s="13"/>
      <c r="E20" s="47" t="b">
        <f t="shared" si="0"/>
        <v>0</v>
      </c>
      <c r="F20" s="2">
        <f t="shared" si="1"/>
        <v>0</v>
      </c>
      <c r="G20" s="12"/>
      <c r="I20" s="16"/>
      <c r="J20" s="16"/>
      <c r="K20" s="16"/>
      <c r="L20" s="16"/>
      <c r="M20" s="16"/>
      <c r="Q20" s="45"/>
      <c r="R20" s="45"/>
    </row>
    <row r="21" spans="1:26" x14ac:dyDescent="0.25">
      <c r="A21" s="12"/>
      <c r="B21" s="12"/>
      <c r="C21" s="40"/>
      <c r="D21" s="13"/>
      <c r="E21" s="47" t="b">
        <f t="shared" si="0"/>
        <v>0</v>
      </c>
      <c r="F21" s="2">
        <f t="shared" si="1"/>
        <v>0</v>
      </c>
      <c r="G21" s="12"/>
      <c r="I21" s="16"/>
      <c r="J21" s="16"/>
      <c r="K21" s="16"/>
      <c r="L21" s="16"/>
      <c r="M21" s="16"/>
      <c r="Q21" s="45"/>
      <c r="R21" s="45"/>
    </row>
    <row r="22" spans="1:26" x14ac:dyDescent="0.25">
      <c r="E22" s="1"/>
      <c r="I22" s="16"/>
      <c r="J22" s="16"/>
      <c r="K22" s="16"/>
      <c r="L22" s="16"/>
      <c r="M22" s="16"/>
      <c r="Q22" s="45"/>
      <c r="R22" s="45"/>
    </row>
    <row r="23" spans="1:26" x14ac:dyDescent="0.25">
      <c r="E23" s="1"/>
      <c r="I23" s="16"/>
      <c r="J23" s="16"/>
      <c r="K23" s="16"/>
      <c r="L23" s="16"/>
      <c r="M23" s="16"/>
      <c r="Q23" s="45"/>
      <c r="R23" s="45"/>
    </row>
    <row r="24" spans="1:26" x14ac:dyDescent="0.25">
      <c r="A24" s="33" t="s">
        <v>14</v>
      </c>
      <c r="B24" s="33"/>
      <c r="C24" s="33"/>
      <c r="E24" s="1"/>
      <c r="I24" s="16"/>
      <c r="J24" s="16"/>
      <c r="K24" s="16"/>
      <c r="L24" s="16"/>
      <c r="M24" s="16"/>
      <c r="Q24" s="45"/>
      <c r="R24" s="45"/>
    </row>
    <row r="25" spans="1:26" x14ac:dyDescent="0.25">
      <c r="A25" s="12"/>
      <c r="B25" s="12"/>
      <c r="C25" s="12"/>
      <c r="D25" s="12"/>
      <c r="E25" s="47" t="b">
        <f t="shared" ref="E25:E26" si="2">IF(SUM(C25:D25)&gt;0,IF(SUM(C25:D25)&lt;=$Q$14,$R$14,IF(SUM(C25:D25)&lt;=$Q$15,$R$15,IF(SUM(C25:D25)&lt;=$Q$16,$R$16,IF(SUM(C25:D25)&lt;=$Q$17,$R$17,IF(SUM(C25:D25)&lt;=$Q$18,$R$18,$R$19))))))</f>
        <v>0</v>
      </c>
      <c r="F25" s="3">
        <f>SUM(C25*E25)</f>
        <v>0</v>
      </c>
      <c r="G25" s="12"/>
      <c r="I25" s="16"/>
      <c r="J25" s="16"/>
      <c r="K25" s="16"/>
      <c r="L25" s="16"/>
      <c r="M25" s="16"/>
    </row>
    <row r="26" spans="1:26" x14ac:dyDescent="0.25">
      <c r="A26" s="12"/>
      <c r="B26" s="12"/>
      <c r="C26" s="12"/>
      <c r="D26" s="12"/>
      <c r="E26" s="47" t="b">
        <f t="shared" si="2"/>
        <v>0</v>
      </c>
      <c r="F26" s="3">
        <f>SUM(C26*E26)</f>
        <v>0</v>
      </c>
      <c r="G26" s="12"/>
      <c r="I26" s="16"/>
      <c r="J26" s="16"/>
      <c r="K26" s="16"/>
      <c r="L26" s="16"/>
      <c r="M26" s="16"/>
    </row>
    <row r="27" spans="1:26" x14ac:dyDescent="0.25">
      <c r="I27" s="16"/>
      <c r="J27" s="16"/>
      <c r="K27" s="16"/>
      <c r="L27" s="16"/>
      <c r="M27" s="16"/>
    </row>
    <row r="28" spans="1:26" ht="15.75" thickBot="1" x14ac:dyDescent="0.3">
      <c r="B28" s="18" t="s">
        <v>15</v>
      </c>
      <c r="C28" s="4">
        <f>SUM(C11:C21)+SUM(C25:C26)</f>
        <v>0</v>
      </c>
      <c r="D28" s="5"/>
      <c r="E28" s="6"/>
      <c r="F28" s="4">
        <f>SUM(F11:F21)+SUM(F25:F26)</f>
        <v>0</v>
      </c>
      <c r="G28" s="4">
        <f>SUM(G11:G21)+SUM(G25:G26)</f>
        <v>0</v>
      </c>
      <c r="I28" s="33"/>
      <c r="K28" s="16"/>
    </row>
    <row r="30" spans="1:26" x14ac:dyDescent="0.25">
      <c r="I30" s="17"/>
      <c r="J30" s="17"/>
      <c r="K30" s="17"/>
      <c r="L30" s="17"/>
      <c r="M30" s="17"/>
    </row>
    <row r="31" spans="1:26" x14ac:dyDescent="0.25">
      <c r="A31" s="33" t="s">
        <v>16</v>
      </c>
      <c r="B31" s="33"/>
      <c r="C31" s="33"/>
      <c r="D31" s="33"/>
      <c r="E31" s="33"/>
      <c r="Z31" s="18" t="s">
        <v>40</v>
      </c>
    </row>
    <row r="32" spans="1:26" x14ac:dyDescent="0.25">
      <c r="F32" s="23"/>
      <c r="Z32" s="18" t="s">
        <v>37</v>
      </c>
    </row>
    <row r="33" spans="1:13" x14ac:dyDescent="0.25">
      <c r="A33" s="19" t="s">
        <v>4</v>
      </c>
      <c r="B33" s="19" t="s">
        <v>17</v>
      </c>
      <c r="C33" s="19" t="s">
        <v>18</v>
      </c>
      <c r="D33" s="24" t="s">
        <v>19</v>
      </c>
      <c r="E33" s="25"/>
      <c r="F33" s="26"/>
    </row>
    <row r="34" spans="1:13" x14ac:dyDescent="0.25">
      <c r="A34" s="42"/>
      <c r="B34" s="43"/>
      <c r="C34" s="42"/>
      <c r="D34" s="44"/>
      <c r="E34" s="14"/>
    </row>
    <row r="35" spans="1:13" x14ac:dyDescent="0.25">
      <c r="A35" s="42"/>
      <c r="B35" s="43"/>
      <c r="C35" s="42"/>
      <c r="D35" s="44"/>
      <c r="E35" s="15"/>
    </row>
    <row r="36" spans="1:13" x14ac:dyDescent="0.25">
      <c r="A36" s="27" t="s">
        <v>20</v>
      </c>
      <c r="B36" s="27"/>
      <c r="C36" s="27"/>
      <c r="D36" s="27"/>
      <c r="E36" s="27"/>
    </row>
    <row r="37" spans="1:13" x14ac:dyDescent="0.25">
      <c r="C37" s="28">
        <v>0.23200000000000001</v>
      </c>
      <c r="D37" s="28"/>
    </row>
    <row r="38" spans="1:13" ht="15.75" thickBot="1" x14ac:dyDescent="0.3">
      <c r="A38" s="18" t="s">
        <v>21</v>
      </c>
      <c r="C38" s="4">
        <f>SUM(C28*23.2%)</f>
        <v>0</v>
      </c>
      <c r="D38" s="4"/>
    </row>
    <row r="39" spans="1:13" ht="15.75" thickBot="1" x14ac:dyDescent="0.3">
      <c r="A39" s="18" t="s">
        <v>22</v>
      </c>
      <c r="C39" s="7">
        <f>F28</f>
        <v>0</v>
      </c>
      <c r="D39" s="7"/>
    </row>
    <row r="40" spans="1:13" ht="15.75" thickBot="1" x14ac:dyDescent="0.3">
      <c r="A40" s="18" t="s">
        <v>33</v>
      </c>
      <c r="C40" s="7">
        <f>G28</f>
        <v>0</v>
      </c>
      <c r="D40" s="7"/>
    </row>
    <row r="41" spans="1:13" ht="15.75" thickBot="1" x14ac:dyDescent="0.3">
      <c r="A41" s="18" t="s">
        <v>23</v>
      </c>
      <c r="C41" s="7">
        <f>SUM(C38:C40)</f>
        <v>0</v>
      </c>
      <c r="D41" s="7"/>
    </row>
    <row r="42" spans="1:13" x14ac:dyDescent="0.25">
      <c r="A42" s="18" t="s">
        <v>24</v>
      </c>
      <c r="C42" s="8"/>
      <c r="D42" s="8"/>
    </row>
    <row r="43" spans="1:13" ht="15.75" thickBot="1" x14ac:dyDescent="0.3">
      <c r="A43" s="17" t="s">
        <v>25</v>
      </c>
      <c r="B43" s="17"/>
      <c r="C43" s="9">
        <f>SUM(C41/12)</f>
        <v>0</v>
      </c>
      <c r="D43" s="9"/>
    </row>
    <row r="45" spans="1:13" x14ac:dyDescent="0.25">
      <c r="A45" s="29" t="s">
        <v>26</v>
      </c>
      <c r="B45" s="29"/>
      <c r="C45" s="29"/>
      <c r="D45" s="29"/>
      <c r="E45" s="29"/>
      <c r="F45" s="29"/>
      <c r="G45" s="29"/>
      <c r="H45" s="30"/>
      <c r="I45" s="30"/>
    </row>
    <row r="47" spans="1:13" x14ac:dyDescent="0.25">
      <c r="A47" s="16" t="s">
        <v>27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ht="15.75" thickBot="1" x14ac:dyDescent="0.3">
      <c r="A48" s="16" t="s">
        <v>28</v>
      </c>
      <c r="B48" s="11"/>
      <c r="C48" s="11"/>
      <c r="D48" s="16" t="s">
        <v>29</v>
      </c>
      <c r="E48" s="11"/>
      <c r="F48" s="11"/>
      <c r="G48" s="16" t="s">
        <v>30</v>
      </c>
      <c r="H48" s="11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ht="10.5" customHeight="1" x14ac:dyDescent="0.25">
      <c r="A50" s="31" t="s">
        <v>35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ht="12" customHeight="1" x14ac:dyDescent="0.25">
      <c r="A51" s="31" t="s">
        <v>31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ht="17.25" customHeight="1" x14ac:dyDescent="0.25">
      <c r="A52" s="38" t="s">
        <v>32</v>
      </c>
      <c r="B52" s="38"/>
      <c r="C52" s="38"/>
      <c r="D52" s="38"/>
      <c r="E52" s="39"/>
      <c r="F52" s="16"/>
      <c r="G52" s="16"/>
      <c r="H52" s="16"/>
      <c r="I52" s="16"/>
      <c r="J52" s="16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</sheetData>
  <sheetProtection password="DA71" sheet="1" objects="1" scenarios="1"/>
  <mergeCells count="1">
    <mergeCell ref="A7:G7"/>
  </mergeCells>
  <dataValidations count="5">
    <dataValidation type="list" allowBlank="1" showInputMessage="1" showErrorMessage="1" sqref="L31:L32" xr:uid="{00000000-0002-0000-0000-000000000000}">
      <formula1>$Z$31:$Z$32</formula1>
    </dataValidation>
    <dataValidation type="list" allowBlank="1" showInputMessage="1" showErrorMessage="1" promptTitle="Select from the list" prompt="In receipt of HSC Pension Scheme Benefits_x000a_Opted out of HSC Pension Scheme" sqref="K49:K1048576 K1:K9" xr:uid="{00000000-0002-0000-0000-000001000000}">
      <formula1>$Z$31:$Z$32</formula1>
    </dataValidation>
    <dataValidation type="list" allowBlank="1" showInputMessage="1" showErrorMessage="1" error="Reason for funding - select from the list" promptTitle="Reason for Funding" prompt="Select from the list" sqref="K31:K40" xr:uid="{00000000-0002-0000-0000-000002000000}">
      <formula1>$Z$31:$Z$32</formula1>
    </dataValidation>
    <dataValidation type="list" allowBlank="1" showInputMessage="1" showErrorMessage="1" promptTitle="Select from the list" prompt="In receipt of HSC Pension Scheme Benefits_x000a_Opted out of HSC Pension Scheme_x000a_Left Practice" sqref="K29" xr:uid="{00000000-0002-0000-0000-000003000000}">
      <formula1>$V$6:$V$9</formula1>
    </dataValidation>
    <dataValidation type="list" allowBlank="1" showInputMessage="1" showErrorMessage="1" prompt="In Receipt of HSC Pension Scheme Benefits_x000a_Opted out of HSC Pension Service_x000a_Left Practice" sqref="K13:K28" xr:uid="{00000000-0002-0000-0000-000004000000}">
      <formula1>$V$7:$V$9</formula1>
    </dataValidation>
  </dataValidations>
  <printOptions gridLines="1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D8"/>
  <sheetViews>
    <sheetView workbookViewId="0">
      <selection activeCell="C18" sqref="C18"/>
    </sheetView>
  </sheetViews>
  <sheetFormatPr defaultRowHeight="15" x14ac:dyDescent="0.25"/>
  <cols>
    <col min="3" max="3" width="42.28515625" bestFit="1" customWidth="1"/>
  </cols>
  <sheetData>
    <row r="2" spans="2:4" x14ac:dyDescent="0.25">
      <c r="B2" s="48" t="s">
        <v>47</v>
      </c>
      <c r="C2" s="48" t="s">
        <v>48</v>
      </c>
      <c r="D2" s="48" t="s">
        <v>49</v>
      </c>
    </row>
    <row r="3" spans="2:4" x14ac:dyDescent="0.25">
      <c r="B3" s="48">
        <v>1</v>
      </c>
      <c r="C3" s="49" t="s">
        <v>50</v>
      </c>
      <c r="D3" s="50">
        <v>5.1999999999999998E-2</v>
      </c>
    </row>
    <row r="4" spans="2:4" x14ac:dyDescent="0.25">
      <c r="B4" s="48">
        <v>2</v>
      </c>
      <c r="C4" s="51" t="s">
        <v>54</v>
      </c>
      <c r="D4" s="50">
        <v>6.7000000000000004E-2</v>
      </c>
    </row>
    <row r="5" spans="2:4" x14ac:dyDescent="0.25">
      <c r="B5" s="48">
        <v>3</v>
      </c>
      <c r="C5" s="51" t="s">
        <v>55</v>
      </c>
      <c r="D5" s="50">
        <v>8.5000000000000006E-2</v>
      </c>
    </row>
    <row r="6" spans="2:4" x14ac:dyDescent="0.25">
      <c r="B6" s="48">
        <v>4</v>
      </c>
      <c r="C6" s="51" t="s">
        <v>56</v>
      </c>
      <c r="D6" s="50">
        <v>0.1</v>
      </c>
    </row>
    <row r="7" spans="2:4" x14ac:dyDescent="0.25">
      <c r="B7" s="48">
        <v>5</v>
      </c>
      <c r="C7" s="51" t="s">
        <v>57</v>
      </c>
      <c r="D7" s="50">
        <v>0.109</v>
      </c>
    </row>
    <row r="8" spans="2:4" x14ac:dyDescent="0.25">
      <c r="B8" s="48">
        <v>6</v>
      </c>
      <c r="C8" s="51" t="s">
        <v>51</v>
      </c>
      <c r="D8" s="50">
        <v>0.127</v>
      </c>
    </row>
  </sheetData>
  <sheetProtection password="DA71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Contribution Tiers</vt:lpstr>
    </vt:vector>
  </TitlesOfParts>
  <Company>HSC_BSO_TS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thark002</dc:creator>
  <cp:lastModifiedBy>Thomas McDaid</cp:lastModifiedBy>
  <cp:lastPrinted>2020-02-13T16:27:08Z</cp:lastPrinted>
  <dcterms:created xsi:type="dcterms:W3CDTF">2013-02-08T08:35:49Z</dcterms:created>
  <dcterms:modified xsi:type="dcterms:W3CDTF">2026-02-19T10:29:06Z</dcterms:modified>
</cp:coreProperties>
</file>